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435" windowWidth="19320" windowHeight="5490" activeTab="0"/>
  </bookViews>
  <sheets>
    <sheet name="MASC" sheetId="1" r:id="rId1"/>
    <sheet name="Conversions" sheetId="2" state="hidden" r:id="rId2"/>
    <sheet name="HAPs" sheetId="3" r:id="rId3"/>
    <sheet name="Lists" sheetId="4" state="hidden" r:id="rId4"/>
    <sheet name="About " sheetId="5" r:id="rId5"/>
  </sheets>
  <externalReferences>
    <externalReference r:id="rId8"/>
  </externalReferences>
  <definedNames>
    <definedName name="CAS" localSheetId="2">'HAPs'!$B$7:$C$314</definedName>
    <definedName name="CAS">'HAPs'!$C$5:$C$864</definedName>
    <definedName name="CASNO" localSheetId="4">'[1]HAPs'!$B$4:$C$865</definedName>
    <definedName name="CASNO">'HAPs'!$B$4:$C$864</definedName>
    <definedName name="FNotes">'HAPs'!$H$4:$I$864</definedName>
    <definedName name="HAPs" localSheetId="4">'[1]HAPs'!$B$4:$B$865</definedName>
    <definedName name="HAPs">'HAPs'!$B$4:$B$864</definedName>
    <definedName name="HazardLV" localSheetId="4">'[1]Lists'!$A$7:$A$9</definedName>
    <definedName name="HazardLV">'Lists'!$A$7:$A$8</definedName>
    <definedName name="HAZLV30MIN" localSheetId="4">'[1]HAPs'!$F$4:$G$865</definedName>
    <definedName name="HAZLV30MIN">'HAPs'!$F$4:$G$864</definedName>
    <definedName name="HAZLV8HR" localSheetId="4">'[1]HAPs'!$D$4:$E$865</definedName>
    <definedName name="HAZLV8HR">'HAPs'!$D$4:$E$864</definedName>
    <definedName name="HLV8hr" localSheetId="4">'[1]HAPs'!$B$7:$B$315,'[1]HAPs'!$E$7:$E$315</definedName>
    <definedName name="HLV8hr" localSheetId="2">'HAPs'!$B$7:$B$314,'HAPs'!$E$7:$E$314</definedName>
    <definedName name="HLV8hr">'HAPs'!$B$7:$B$314,'HAPs'!$E$7:$E$314</definedName>
    <definedName name="Options" localSheetId="4">'[1]Lists'!$C$7:$C$9</definedName>
    <definedName name="Options">'Lists'!$C$7:$C$8</definedName>
    <definedName name="_xlnm.Print_Area" localSheetId="4">'About '!$A$1:$Y$52</definedName>
    <definedName name="_xlnm.Print_Area" localSheetId="3">'Lists'!$A$1:$T$35</definedName>
    <definedName name="_xlnm.Print_Area" localSheetId="0">'MASC'!$A$1:$H$115</definedName>
    <definedName name="Test1" localSheetId="2">'HAPs'!$D$7:$E$372</definedName>
    <definedName name="Test2" localSheetId="2">'HAPs'!$B$7:$B$1720</definedName>
    <definedName name="Test3" localSheetId="4">'[1]HAPs'!$B$7:$B$1452</definedName>
    <definedName name="Test3">'HAPs'!$B$7:$B$1451</definedName>
    <definedName name="Unit" localSheetId="4">'[1]Lists'!$B$7:$B$9</definedName>
    <definedName name="Unit">'Lists'!$B$7:$B$8</definedName>
    <definedName name="Units">'HAPs'!$B$7:$B$8</definedName>
  </definedNames>
  <calcPr fullCalcOnLoad="1"/>
</workbook>
</file>

<file path=xl/comments1.xml><?xml version="1.0" encoding="utf-8"?>
<comments xmlns="http://schemas.openxmlformats.org/spreadsheetml/2006/main">
  <authors>
    <author>Dep User</author>
  </authors>
  <commentList>
    <comment ref="C4" authorId="0">
      <text>
        <r>
          <rPr>
            <sz val="12"/>
            <rFont val="Calibri"/>
            <family val="2"/>
          </rPr>
          <t xml:space="preserve">
Macros must be enabled before proceeding.</t>
        </r>
      </text>
    </comment>
  </commentList>
</comments>
</file>

<file path=xl/sharedStrings.xml><?xml version="1.0" encoding="utf-8"?>
<sst xmlns="http://schemas.openxmlformats.org/spreadsheetml/2006/main" count="5661" uniqueCount="1642">
  <si>
    <t>Stack Height =</t>
  </si>
  <si>
    <t>Minimum Distance from Stack to Property Line =</t>
  </si>
  <si>
    <t>Hazardous Air Pollutant</t>
  </si>
  <si>
    <t>CAS No.</t>
  </si>
  <si>
    <t>Complies?</t>
  </si>
  <si>
    <t>Exhaust Stack Flow Rate =</t>
  </si>
  <si>
    <t>m</t>
  </si>
  <si>
    <t>"X"=</t>
  </si>
  <si>
    <t>Conversions</t>
  </si>
  <si>
    <t xml:space="preserve">Exhaust Stack Flow Rate = </t>
  </si>
  <si>
    <t xml:space="preserve">Minimum Distance from Stack to Property Line = </t>
  </si>
  <si>
    <t xml:space="preserve">Stack Height = </t>
  </si>
  <si>
    <t xml:space="preserve">Stack Parameter Units: </t>
  </si>
  <si>
    <t>Adjustment Factor =</t>
  </si>
  <si>
    <t>Hazardous Air Pollutant(s)</t>
  </si>
  <si>
    <t>CAS Number</t>
  </si>
  <si>
    <r>
      <t>8-Hour (μg/m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</si>
  <si>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r>
      <t>30-Minute  (μg/m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</si>
  <si>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2-Acetylamino fluorene</t>
  </si>
  <si>
    <t>Acrylonitrile</t>
  </si>
  <si>
    <t>Aflatoxins</t>
  </si>
  <si>
    <t>53-96-3</t>
  </si>
  <si>
    <t>107-13-1</t>
  </si>
  <si>
    <t>--</t>
  </si>
  <si>
    <t>83219-44-7</t>
  </si>
  <si>
    <t>4-Aminodiphenyl</t>
  </si>
  <si>
    <t>92-67-1</t>
  </si>
  <si>
    <t>Arsenic &amp; compounds (as As)</t>
  </si>
  <si>
    <t>7440-38-2</t>
  </si>
  <si>
    <t>Arsenic pentoxide</t>
  </si>
  <si>
    <t>Arsine</t>
  </si>
  <si>
    <t>Auramine</t>
  </si>
  <si>
    <t>1303-28-2</t>
  </si>
  <si>
    <t>7784-42-1</t>
  </si>
  <si>
    <t>1332-21-4</t>
  </si>
  <si>
    <t>2465-27-2</t>
  </si>
  <si>
    <t>Azathioprine</t>
  </si>
  <si>
    <t>Benzene</t>
  </si>
  <si>
    <t>Benzidine</t>
  </si>
  <si>
    <t>Beryllium</t>
  </si>
  <si>
    <t>446-86-6</t>
  </si>
  <si>
    <t>50-32-8</t>
  </si>
  <si>
    <t>71-43-2</t>
  </si>
  <si>
    <t>92-87-5</t>
  </si>
  <si>
    <t>7440-41-7</t>
  </si>
  <si>
    <t>Beryllium oxide</t>
  </si>
  <si>
    <t>Beryllium sulfate</t>
  </si>
  <si>
    <t>Chlorambucil</t>
  </si>
  <si>
    <t>Chlordane</t>
  </si>
  <si>
    <t>Chlorinated camphene</t>
  </si>
  <si>
    <t>1304-56-9</t>
  </si>
  <si>
    <t>13510-49-1</t>
  </si>
  <si>
    <t>305-03-3</t>
  </si>
  <si>
    <t>57-74-9</t>
  </si>
  <si>
    <t>8001-35-2</t>
  </si>
  <si>
    <t>Chlornaphthazine</t>
  </si>
  <si>
    <t>Chlorobenzilate</t>
  </si>
  <si>
    <t>Chloroform</t>
  </si>
  <si>
    <t>bis-Chloromethyl ether</t>
  </si>
  <si>
    <t>Chloromethyl methyl ether</t>
  </si>
  <si>
    <t>494-03-1</t>
  </si>
  <si>
    <t>510-15-4</t>
  </si>
  <si>
    <t>67-66-3</t>
  </si>
  <si>
    <t>542-88-1</t>
  </si>
  <si>
    <t>107-30-2</t>
  </si>
  <si>
    <t>Chromic acid and chromates (as Cr)</t>
  </si>
  <si>
    <t>Chromite ore processing (chromate), as Cr</t>
  </si>
  <si>
    <t>Chromium, metal</t>
  </si>
  <si>
    <t>Coal tar pitch volatiles</t>
  </si>
  <si>
    <t>7440-47-3</t>
  </si>
  <si>
    <t>8007-45-2</t>
  </si>
  <si>
    <t>Coke oven emissions</t>
  </si>
  <si>
    <t>Cyclophosphamide</t>
  </si>
  <si>
    <t>Dibromochloropropane</t>
  </si>
  <si>
    <t>3,3'-Dichlorobenzidine</t>
  </si>
  <si>
    <t>1,2-Dichloroethane</t>
  </si>
  <si>
    <t>50-18-0</t>
  </si>
  <si>
    <t>96-12-8</t>
  </si>
  <si>
    <t>91-94-1</t>
  </si>
  <si>
    <t>107-06-2</t>
  </si>
  <si>
    <t>Diethylstilboestriol</t>
  </si>
  <si>
    <t>Diethyl sulfate</t>
  </si>
  <si>
    <t>4-Dimethylaminoazobenzene</t>
  </si>
  <si>
    <t>Dimethyl sulfate</t>
  </si>
  <si>
    <t>Dioxane, technical grade</t>
  </si>
  <si>
    <t>39011-86-4</t>
  </si>
  <si>
    <t>64-67-5</t>
  </si>
  <si>
    <t>60-11-7</t>
  </si>
  <si>
    <t>77-78-1</t>
  </si>
  <si>
    <t>123-91-1</t>
  </si>
  <si>
    <t>Estrogens</t>
  </si>
  <si>
    <t>Ethylene dichloride</t>
  </si>
  <si>
    <t>Heptachlor</t>
  </si>
  <si>
    <t>Hexachloroethane</t>
  </si>
  <si>
    <t>Kepone</t>
  </si>
  <si>
    <t>76-44-8</t>
  </si>
  <si>
    <t>67-72-1</t>
  </si>
  <si>
    <t>143-50-0</t>
  </si>
  <si>
    <t>Melphalan</t>
  </si>
  <si>
    <t>4,4'-Methylene bis (2-chloraniline)</t>
  </si>
  <si>
    <t>MOCA</t>
  </si>
  <si>
    <t>Morpholine</t>
  </si>
  <si>
    <t>Mustard gas</t>
  </si>
  <si>
    <t>148-82-3</t>
  </si>
  <si>
    <t>101-14-4</t>
  </si>
  <si>
    <t>110-91-8</t>
  </si>
  <si>
    <t>505-60-2</t>
  </si>
  <si>
    <t>Myleran</t>
  </si>
  <si>
    <t>beta-Napthylamine</t>
  </si>
  <si>
    <t>Nickel carbonyl, as Ni</t>
  </si>
  <si>
    <t>Nickel (metal)</t>
  </si>
  <si>
    <t>55-98-1</t>
  </si>
  <si>
    <t>91-59-8</t>
  </si>
  <si>
    <t>13463-39-3</t>
  </si>
  <si>
    <t>7440-02-0</t>
  </si>
  <si>
    <t>Nickel sulfide</t>
  </si>
  <si>
    <t>Nickel sulfide roasting, fume</t>
  </si>
  <si>
    <t>4-Nitrodiphenyl</t>
  </si>
  <si>
    <t>Nitrogen mustard</t>
  </si>
  <si>
    <t>n-Nitrosodimethylamine</t>
  </si>
  <si>
    <t>Oxymetholone</t>
  </si>
  <si>
    <t>Phenacetin</t>
  </si>
  <si>
    <t>12035-72-2</t>
  </si>
  <si>
    <t>92-93-3</t>
  </si>
  <si>
    <t>55-86-7</t>
  </si>
  <si>
    <t>62-75-9</t>
  </si>
  <si>
    <t>434-07-1</t>
  </si>
  <si>
    <t>127-18-4</t>
  </si>
  <si>
    <t>62-44-2</t>
  </si>
  <si>
    <t>beta-Propiolactone</t>
  </si>
  <si>
    <t>1,1,2,2-Tetrachloroethane</t>
  </si>
  <si>
    <t>Thorium dioxide</t>
  </si>
  <si>
    <t>o-Toluidine</t>
  </si>
  <si>
    <t>Toxaphene</t>
  </si>
  <si>
    <t>Treosulfan</t>
  </si>
  <si>
    <t>1,1,2-Trichloroethane</t>
  </si>
  <si>
    <t>Trichloroethylene</t>
  </si>
  <si>
    <t>57-57-8</t>
  </si>
  <si>
    <t>79-34-5</t>
  </si>
  <si>
    <t>1314-20-1</t>
  </si>
  <si>
    <t>95-53-4</t>
  </si>
  <si>
    <t>299-75-2</t>
  </si>
  <si>
    <t>79-00-5</t>
  </si>
  <si>
    <t>79-01-6</t>
  </si>
  <si>
    <t>88-06-2</t>
  </si>
  <si>
    <t>Vinyl chloride</t>
  </si>
  <si>
    <t>75-01-4</t>
  </si>
  <si>
    <t>Actinomycin D</t>
  </si>
  <si>
    <t>Adriamycin</t>
  </si>
  <si>
    <t>Aldrin</t>
  </si>
  <si>
    <t>Allyl glycidyl ether</t>
  </si>
  <si>
    <t>2-Aminoanthraquinone</t>
  </si>
  <si>
    <t>1-Amino-2-methylanthraquinone</t>
  </si>
  <si>
    <t>3-Amino 1,2,4-triazole (amitrole)</t>
  </si>
  <si>
    <t>o-Anisidine</t>
  </si>
  <si>
    <t>1402-38-6</t>
  </si>
  <si>
    <t>23214-92-8</t>
  </si>
  <si>
    <t>309-00-2</t>
  </si>
  <si>
    <t>106-92-3</t>
  </si>
  <si>
    <t>117-79-3</t>
  </si>
  <si>
    <t>82-28-0</t>
  </si>
  <si>
    <t>61-82-5</t>
  </si>
  <si>
    <t>29191-52-4</t>
  </si>
  <si>
    <t>Antimony trioxide, handling &amp; use (as Sb)</t>
  </si>
  <si>
    <t>Antimony trioxide production (as Sb)</t>
  </si>
  <si>
    <t>Aramite</t>
  </si>
  <si>
    <t>Arsenic trioxide production (as As)</t>
  </si>
  <si>
    <t>Benz(a)anthracene</t>
  </si>
  <si>
    <t>Benzo(b)fluoranthene</t>
  </si>
  <si>
    <t>Benzotrichloride</t>
  </si>
  <si>
    <t>Brominated biphenyls</t>
  </si>
  <si>
    <t>Butadiene (1,3-butadiene)</t>
  </si>
  <si>
    <t>1309-64-4</t>
  </si>
  <si>
    <t>140-57-8</t>
  </si>
  <si>
    <t>1327-53-3</t>
  </si>
  <si>
    <t>56-55-3</t>
  </si>
  <si>
    <t>205-99-2</t>
  </si>
  <si>
    <t>98-07-7</t>
  </si>
  <si>
    <t>106-99-0</t>
  </si>
  <si>
    <t>n-Butyl glycidyl ether (BGE)</t>
  </si>
  <si>
    <t>Cadmium</t>
  </si>
  <si>
    <t>Cadmium dust &amp; salts (as Cd)</t>
  </si>
  <si>
    <t>Cadmium oxide &amp; fume (as Cd)</t>
  </si>
  <si>
    <t>Cadmium sulfate</t>
  </si>
  <si>
    <t>Carbon tetrachloride</t>
  </si>
  <si>
    <t>Chloramphenicol</t>
  </si>
  <si>
    <t>1-Chloro,2,3-epoxypropane</t>
  </si>
  <si>
    <t>bis-Chloroethyl nitrosourea (BCNU)</t>
  </si>
  <si>
    <t>7440-43-9</t>
  </si>
  <si>
    <t>50-23-5</t>
  </si>
  <si>
    <t>1306-19-0</t>
  </si>
  <si>
    <t>10124-36-4</t>
  </si>
  <si>
    <t>56-75-7</t>
  </si>
  <si>
    <t>106-89-8</t>
  </si>
  <si>
    <t>108-60-1</t>
  </si>
  <si>
    <t>1-(2-Chloroethyl)-3-cyclohexyl-1-nitrosourea (CCNU)</t>
  </si>
  <si>
    <t>Chrysene</t>
  </si>
  <si>
    <t>Cisplatin</t>
  </si>
  <si>
    <t>p-Cresidine</t>
  </si>
  <si>
    <t>Cupferron</t>
  </si>
  <si>
    <t>Cycasin</t>
  </si>
  <si>
    <t>13909-09-6</t>
  </si>
  <si>
    <t>218-01-9</t>
  </si>
  <si>
    <t>15663-27-1</t>
  </si>
  <si>
    <t>120-71-8</t>
  </si>
  <si>
    <t>135-20-6</t>
  </si>
  <si>
    <t>14901-08-7</t>
  </si>
  <si>
    <t>Dacarbazene</t>
  </si>
  <si>
    <t>DDT (Dichlorodiphenyl-trichloro-ethane)</t>
  </si>
  <si>
    <t>4342-03-4</t>
  </si>
  <si>
    <t>2426-08-6</t>
  </si>
  <si>
    <t>50-29-3</t>
  </si>
  <si>
    <t>2,4-Diaminoanisole sulfate</t>
  </si>
  <si>
    <t>Dibenz(a,h) anthracene</t>
  </si>
  <si>
    <t>7H-Dibenzo(c,g) carbazole</t>
  </si>
  <si>
    <t>Dibenzo (a,h) pyrene</t>
  </si>
  <si>
    <t>Dibenzo (a,i) pyrene</t>
  </si>
  <si>
    <t>1,2-Dibromoethane</t>
  </si>
  <si>
    <t>Dienestrol</t>
  </si>
  <si>
    <t>Diepoxybutane</t>
  </si>
  <si>
    <t>Di-2,3-epoxypropyl ether</t>
  </si>
  <si>
    <t>Di(2-ethylhexyl) phthalate</t>
  </si>
  <si>
    <t>39156-41-7</t>
  </si>
  <si>
    <t>53-70-3</t>
  </si>
  <si>
    <t>194-59-2</t>
  </si>
  <si>
    <t>189-64-0</t>
  </si>
  <si>
    <t>189-55-6</t>
  </si>
  <si>
    <t>106-93-4</t>
  </si>
  <si>
    <t>84-17-3</t>
  </si>
  <si>
    <t>1464-53-5</t>
  </si>
  <si>
    <t>2238-07-5</t>
  </si>
  <si>
    <t>117-81-7</t>
  </si>
  <si>
    <t>3-3'-Dimethoxybenzidine</t>
  </si>
  <si>
    <t>4-Dimethylaminobenzene</t>
  </si>
  <si>
    <t>3,3'-Dimethylbenzidine</t>
  </si>
  <si>
    <t>Dimethyl carbamoyl chloride</t>
  </si>
  <si>
    <t>1,1-Dimethylhydrazine</t>
  </si>
  <si>
    <t>3,3'-Dimethoxybenzidine</t>
  </si>
  <si>
    <t>Dinitrotoluene</t>
  </si>
  <si>
    <t>Direct Black 38</t>
  </si>
  <si>
    <t>Direct Blue 6</t>
  </si>
  <si>
    <t>Direct Brown 95</t>
  </si>
  <si>
    <t>119-90-4</t>
  </si>
  <si>
    <t>1300-73-8</t>
  </si>
  <si>
    <t>119-93-7</t>
  </si>
  <si>
    <t>79-44-7</t>
  </si>
  <si>
    <t>57-14-7</t>
  </si>
  <si>
    <t>121-14-2</t>
  </si>
  <si>
    <t>1937-37-7</t>
  </si>
  <si>
    <t>2610-05-1</t>
  </si>
  <si>
    <t>10300-74-0</t>
  </si>
  <si>
    <t>Epichlorhydrin</t>
  </si>
  <si>
    <t>Ethinylestridiol</t>
  </si>
  <si>
    <t>Ethylene dibromide</t>
  </si>
  <si>
    <t>Ethylene oxide</t>
  </si>
  <si>
    <t>Ethylene thiourea</t>
  </si>
  <si>
    <t>Formaldehyde</t>
  </si>
  <si>
    <t>Hexachlorobenzene</t>
  </si>
  <si>
    <t>Hexachlorobutadiene</t>
  </si>
  <si>
    <t>Hexamethyl phosphoramide</t>
  </si>
  <si>
    <t>Hydrazine</t>
  </si>
  <si>
    <t>Hydrazine sulfate</t>
  </si>
  <si>
    <t>Hydrazobenzene</t>
  </si>
  <si>
    <t>Indeno (1,2,3-cd) pyrene</t>
  </si>
  <si>
    <t>Iron dextran complex</t>
  </si>
  <si>
    <t>Isopropyl glycidyl ether (IGE)</t>
  </si>
  <si>
    <t>57-63-6</t>
  </si>
  <si>
    <t>75-21-8</t>
  </si>
  <si>
    <t>96-45-7</t>
  </si>
  <si>
    <t>50-00-0</t>
  </si>
  <si>
    <t>118-74-1</t>
  </si>
  <si>
    <t>87-68-3</t>
  </si>
  <si>
    <t>680-31-9</t>
  </si>
  <si>
    <t>302-01-2</t>
  </si>
  <si>
    <t>100034-93-2</t>
  </si>
  <si>
    <t>122-66-7</t>
  </si>
  <si>
    <t>193-39-5</t>
  </si>
  <si>
    <t>9004-66-4</t>
  </si>
  <si>
    <t>4016-14-2</t>
  </si>
  <si>
    <t>Lead acetate</t>
  </si>
  <si>
    <t>Lead chromate (as Cr)</t>
  </si>
  <si>
    <t>Lead phosphate</t>
  </si>
  <si>
    <t>Lindane</t>
  </si>
  <si>
    <t>Mestranol</t>
  </si>
  <si>
    <t>4,4-Methylene dianiline</t>
  </si>
  <si>
    <t>Methyl hydrazine</t>
  </si>
  <si>
    <t>Methyl iodide</t>
  </si>
  <si>
    <t>Metronidazole</t>
  </si>
  <si>
    <t>Michler's ketone</t>
  </si>
  <si>
    <t>Mirex</t>
  </si>
  <si>
    <t>Monomethyl hydrazine</t>
  </si>
  <si>
    <t>Nitrilotriacetic acid</t>
  </si>
  <si>
    <t>301-04-2</t>
  </si>
  <si>
    <t>18454-12-1</t>
  </si>
  <si>
    <t>7446-27-7</t>
  </si>
  <si>
    <t>58-89-9</t>
  </si>
  <si>
    <t>72-33-3</t>
  </si>
  <si>
    <t>101-77-9</t>
  </si>
  <si>
    <t>101-61-1</t>
  </si>
  <si>
    <t>60-34-4</t>
  </si>
  <si>
    <t>74-88-4</t>
  </si>
  <si>
    <t>443-48-1</t>
  </si>
  <si>
    <t>90-94-8</t>
  </si>
  <si>
    <t>2385-85-5</t>
  </si>
  <si>
    <t>139-13-9</t>
  </si>
  <si>
    <t>5-Nitro-o-anisidine</t>
  </si>
  <si>
    <t>Nitrofen</t>
  </si>
  <si>
    <t>2-Nitropropane</t>
  </si>
  <si>
    <t>Nitrosamines</t>
  </si>
  <si>
    <t>n-Nitrosodi-n-butylamine</t>
  </si>
  <si>
    <t>n-Nitrosodiethanolamine</t>
  </si>
  <si>
    <t>n-Nitrosodiethylamine</t>
  </si>
  <si>
    <t>n-Nitrosodiphenylamine</t>
  </si>
  <si>
    <t>n-Nitrosodi-n-propylamine</t>
  </si>
  <si>
    <t>n-Nitroso-n-methylurea</t>
  </si>
  <si>
    <t>n-Nitrosomethylvinylamine</t>
  </si>
  <si>
    <t>n-Nitrosomorpholine</t>
  </si>
  <si>
    <t>n-Nitrosonornicotine</t>
  </si>
  <si>
    <t>n-Nitrosopiperidine</t>
  </si>
  <si>
    <t>99-59-2</t>
  </si>
  <si>
    <t>1836-75-5</t>
  </si>
  <si>
    <t>79-46-9</t>
  </si>
  <si>
    <t>924-16-3</t>
  </si>
  <si>
    <t>1116-54-7</t>
  </si>
  <si>
    <t>55-18-5</t>
  </si>
  <si>
    <t>86-30-6</t>
  </si>
  <si>
    <t>621-64-7</t>
  </si>
  <si>
    <t>759-73-9</t>
  </si>
  <si>
    <t>684-93-5</t>
  </si>
  <si>
    <t>4549-40-0</t>
  </si>
  <si>
    <t>59-89-2</t>
  </si>
  <si>
    <t>16543-55-8</t>
  </si>
  <si>
    <t>100-75-4</t>
  </si>
  <si>
    <t>n-Nitrosopyrrolidine</t>
  </si>
  <si>
    <t>n-Nitrososarcosine</t>
  </si>
  <si>
    <t>Norethisterone</t>
  </si>
  <si>
    <t>Oestradiol-17-beta</t>
  </si>
  <si>
    <t>Oestrone</t>
  </si>
  <si>
    <t>Phenazopyridine</t>
  </si>
  <si>
    <t>Phenazopyridine hydrochloride</t>
  </si>
  <si>
    <t>Phenantoin (and sodium salt)</t>
  </si>
  <si>
    <t>Phenoxyacetic acid herbicides</t>
  </si>
  <si>
    <t>Phenyl glycidyl ether (PGE)</t>
  </si>
  <si>
    <t>Phenylhydrazine</t>
  </si>
  <si>
    <t>Phenyl-2-naphthylamine</t>
  </si>
  <si>
    <t>Phenytoin</t>
  </si>
  <si>
    <t>Polybrominated biphenyls</t>
  </si>
  <si>
    <t>Polychlorinated biphenyls: 42% Cl</t>
  </si>
  <si>
    <t>Polychlorinated biphenyls: 54% Cl</t>
  </si>
  <si>
    <t>Procarbazine Hydrochloride</t>
  </si>
  <si>
    <t>930-55-2</t>
  </si>
  <si>
    <t>20661-60-3</t>
  </si>
  <si>
    <t>68-22-4</t>
  </si>
  <si>
    <t>2529-64-8</t>
  </si>
  <si>
    <t>53-16-7</t>
  </si>
  <si>
    <t>94-78-0</t>
  </si>
  <si>
    <t>136-40-3</t>
  </si>
  <si>
    <t>50-12-4</t>
  </si>
  <si>
    <t>122-60-1</t>
  </si>
  <si>
    <t>100-63-0</t>
  </si>
  <si>
    <t>53469-21-9</t>
  </si>
  <si>
    <t>11097-69-1</t>
  </si>
  <si>
    <t>366-70-1</t>
  </si>
  <si>
    <t>135-88-6</t>
  </si>
  <si>
    <t>57-41-0</t>
  </si>
  <si>
    <t>Progesterone</t>
  </si>
  <si>
    <t>Propane sultone</t>
  </si>
  <si>
    <t>Propylene imine</t>
  </si>
  <si>
    <t>Propylthiouracil</t>
  </si>
  <si>
    <t>Resperpine</t>
  </si>
  <si>
    <t>Saccharine</t>
  </si>
  <si>
    <t>Safrole</t>
  </si>
  <si>
    <t>Selenium sulfide</t>
  </si>
  <si>
    <t>Streptozotocin</t>
  </si>
  <si>
    <t>Sulfallate</t>
  </si>
  <si>
    <t>Tetrachlorinated dibenzo-p-dioxins *</t>
  </si>
  <si>
    <t>Thioacetamide</t>
  </si>
  <si>
    <t>Thiotepa</t>
  </si>
  <si>
    <t>Thiourea</t>
  </si>
  <si>
    <t>o-Tolidine</t>
  </si>
  <si>
    <t>57-83-0</t>
  </si>
  <si>
    <t>1120-71-4</t>
  </si>
  <si>
    <t>75-55-8</t>
  </si>
  <si>
    <t>51-52-5</t>
  </si>
  <si>
    <t>50-55-5</t>
  </si>
  <si>
    <t>81-07-2</t>
  </si>
  <si>
    <t>94-59-7</t>
  </si>
  <si>
    <t>7446-34-6</t>
  </si>
  <si>
    <t>18883-66-4</t>
  </si>
  <si>
    <t>95-06-7</t>
  </si>
  <si>
    <t>1746-01-6</t>
  </si>
  <si>
    <t>62-55-5</t>
  </si>
  <si>
    <t>52-24-4</t>
  </si>
  <si>
    <t>62-56-6</t>
  </si>
  <si>
    <t>p-Toluidine</t>
  </si>
  <si>
    <t>o-Toluidine hydrochloride</t>
  </si>
  <si>
    <t>Triaziquone</t>
  </si>
  <si>
    <t>Tris (1-aziridinyl) phosphine sulfide</t>
  </si>
  <si>
    <t>Tris (2,3-dibromopropyl) phosphate</t>
  </si>
  <si>
    <t>Uracil mustard</t>
  </si>
  <si>
    <t>Urethane</t>
  </si>
  <si>
    <t>Vinyl bromide</t>
  </si>
  <si>
    <t>Vinyl cyclohexene dioxide</t>
  </si>
  <si>
    <t>Xylidine</t>
  </si>
  <si>
    <t>Zinc chromate (as Cr)</t>
  </si>
  <si>
    <t>106-49-0</t>
  </si>
  <si>
    <t>636-21-5</t>
  </si>
  <si>
    <t>68-76-8</t>
  </si>
  <si>
    <t>140-56-7</t>
  </si>
  <si>
    <t>126-72-7</t>
  </si>
  <si>
    <t>66-75-1</t>
  </si>
  <si>
    <t>51-79-6</t>
  </si>
  <si>
    <t>593-60-2</t>
  </si>
  <si>
    <t>106-87-6</t>
  </si>
  <si>
    <t>1330-73-8</t>
  </si>
  <si>
    <t>13530-65-9</t>
  </si>
  <si>
    <t>Acetaldehyde</t>
  </si>
  <si>
    <t>Acetic acid</t>
  </si>
  <si>
    <t>Acetic anhydride</t>
  </si>
  <si>
    <t>Acetone</t>
  </si>
  <si>
    <t>Acetone cyanohydrin</t>
  </si>
  <si>
    <t>Acetonitrile</t>
  </si>
  <si>
    <t>Acetylene</t>
  </si>
  <si>
    <t>Acetylene dichloride</t>
  </si>
  <si>
    <t>Acetylene tetrabromide</t>
  </si>
  <si>
    <t>Acetylsalicylic acid</t>
  </si>
  <si>
    <t>Acrolein</t>
  </si>
  <si>
    <t>Acrylamide</t>
  </si>
  <si>
    <t>Acrylic acid</t>
  </si>
  <si>
    <t>Adiponitrile</t>
  </si>
  <si>
    <t>75-07-0</t>
  </si>
  <si>
    <t>69-19-7</t>
  </si>
  <si>
    <t>108-24-7</t>
  </si>
  <si>
    <t>67-64-1</t>
  </si>
  <si>
    <t>75-86-5</t>
  </si>
  <si>
    <t>75-05-8</t>
  </si>
  <si>
    <t>74-86-2</t>
  </si>
  <si>
    <t>540-59-0</t>
  </si>
  <si>
    <t>79-27-6</t>
  </si>
  <si>
    <t>50-78-2</t>
  </si>
  <si>
    <t>107-02-8</t>
  </si>
  <si>
    <t>79-06-1</t>
  </si>
  <si>
    <t>79-10-7</t>
  </si>
  <si>
    <t>111-69-3</t>
  </si>
  <si>
    <t>107-18-6</t>
  </si>
  <si>
    <t>Allyl chloride</t>
  </si>
  <si>
    <t>Allyl alcohol</t>
  </si>
  <si>
    <t>Allyl propyl disulfide</t>
  </si>
  <si>
    <t>Aluminum metal and oxide</t>
  </si>
  <si>
    <t>Aluminum pyro powder</t>
  </si>
  <si>
    <t>Aluminum welding fumes</t>
  </si>
  <si>
    <t>Aluminum soluble salts</t>
  </si>
  <si>
    <t>Aluminum alkyls (not otherwise classified)</t>
  </si>
  <si>
    <t>Ammonia</t>
  </si>
  <si>
    <t>Ammonium chloride fume</t>
  </si>
  <si>
    <t>Ammonium sulfamate</t>
  </si>
  <si>
    <t>n-Amyl acetate</t>
  </si>
  <si>
    <t>sec-Amyl acetate</t>
  </si>
  <si>
    <t>107-05-1</t>
  </si>
  <si>
    <t>2179-59-1</t>
  </si>
  <si>
    <t>7429-90-5</t>
  </si>
  <si>
    <t>141-43-5</t>
  </si>
  <si>
    <t>504-29-0</t>
  </si>
  <si>
    <t>7664-41-7</t>
  </si>
  <si>
    <t>12125-02-9</t>
  </si>
  <si>
    <t>7773-06-0</t>
  </si>
  <si>
    <t>2-Aminoethanol</t>
  </si>
  <si>
    <t>2-Aminopyridine</t>
  </si>
  <si>
    <t>628-63-7</t>
  </si>
  <si>
    <t>626-38-0</t>
  </si>
  <si>
    <t>Aniline</t>
  </si>
  <si>
    <t>p-Anisidine</t>
  </si>
  <si>
    <t>Antimony &amp; compounds (as Sb)</t>
  </si>
  <si>
    <t>ANTU (-Naphthyl-thiourea)</t>
  </si>
  <si>
    <t>Asphalt (petroleum) fumes</t>
  </si>
  <si>
    <t>Atrazine</t>
  </si>
  <si>
    <t>Azinphos-methyl</t>
  </si>
  <si>
    <t>Barium (soluble compound) as Ba</t>
  </si>
  <si>
    <t>Baygon (propoxur)</t>
  </si>
  <si>
    <t>Benomyl</t>
  </si>
  <si>
    <t>Benzal chloride</t>
  </si>
  <si>
    <t>Benzenethiol</t>
  </si>
  <si>
    <t>62-53-3</t>
  </si>
  <si>
    <t>86-88-4</t>
  </si>
  <si>
    <t>8052-42-4</t>
  </si>
  <si>
    <t>1912-24-9</t>
  </si>
  <si>
    <t>86-50-0</t>
  </si>
  <si>
    <t>7440-39-3</t>
  </si>
  <si>
    <t>114-26-1</t>
  </si>
  <si>
    <t>17804-35-2</t>
  </si>
  <si>
    <t>98-87-3</t>
  </si>
  <si>
    <t>108-98-5</t>
  </si>
  <si>
    <t>189-55-9</t>
  </si>
  <si>
    <t>p-Benzoquinone</t>
  </si>
  <si>
    <t>106-51-4</t>
  </si>
  <si>
    <t>Benzoyl chloride</t>
  </si>
  <si>
    <t>Benzoyl peroxide</t>
  </si>
  <si>
    <t>Benzyl chloride</t>
  </si>
  <si>
    <t>Biphenyl</t>
  </si>
  <si>
    <t>Bismuth telluride</t>
  </si>
  <si>
    <t>Bismuth telluride, Se-doped</t>
  </si>
  <si>
    <t>Boron oxide</t>
  </si>
  <si>
    <t>Boron tribromide</t>
  </si>
  <si>
    <t>Boron trifluoride</t>
  </si>
  <si>
    <t>Bromacil</t>
  </si>
  <si>
    <t>Bromine</t>
  </si>
  <si>
    <t>Bromine pentafluoride</t>
  </si>
  <si>
    <t>98-88-4</t>
  </si>
  <si>
    <t>94-36-0</t>
  </si>
  <si>
    <t>100-44-7</t>
  </si>
  <si>
    <t>92-52-4</t>
  </si>
  <si>
    <t>1304-82-1</t>
  </si>
  <si>
    <t>1303-96-4</t>
  </si>
  <si>
    <t>1303-86-2</t>
  </si>
  <si>
    <t>Borates, tetra, sodium salts - anhydrous</t>
  </si>
  <si>
    <t>Borates, tetra, sodium salts - decahydrate</t>
  </si>
  <si>
    <t>Borates, tetra, sodium salts - pentahydrate</t>
  </si>
  <si>
    <t>10294-33-4</t>
  </si>
  <si>
    <t>314-40-9</t>
  </si>
  <si>
    <t>7637-07-2</t>
  </si>
  <si>
    <t>7726-95-6</t>
  </si>
  <si>
    <t>7789-30-2</t>
  </si>
  <si>
    <t>Bromochloromethane/chlorobromomethane</t>
  </si>
  <si>
    <t>Bromoform</t>
  </si>
  <si>
    <t>Butane</t>
  </si>
  <si>
    <t>1-Butanethiol</t>
  </si>
  <si>
    <t>2-Butanethiol</t>
  </si>
  <si>
    <t>2-Butanone</t>
  </si>
  <si>
    <t>2-Butoxyethanol</t>
  </si>
  <si>
    <t>n-Butyl acetate</t>
  </si>
  <si>
    <t>sec-Butyl acetate</t>
  </si>
  <si>
    <t>tert-Butyl acetate</t>
  </si>
  <si>
    <t>Butyl acrylate</t>
  </si>
  <si>
    <t>n-Butyl alcohol</t>
  </si>
  <si>
    <t>sec-Butyl alcohol</t>
  </si>
  <si>
    <t>tert-Butyl alcohol</t>
  </si>
  <si>
    <t>Butylamine</t>
  </si>
  <si>
    <t>74-97-5</t>
  </si>
  <si>
    <t>75-25-2</t>
  </si>
  <si>
    <t>106-97-8</t>
  </si>
  <si>
    <t>109-79-5</t>
  </si>
  <si>
    <t>513-53-1</t>
  </si>
  <si>
    <t>78-93-1</t>
  </si>
  <si>
    <t>111-76-2</t>
  </si>
  <si>
    <t>123-86-4</t>
  </si>
  <si>
    <t>105-46-4</t>
  </si>
  <si>
    <t>540-88-5</t>
  </si>
  <si>
    <t>141-32-2</t>
  </si>
  <si>
    <t>71-36-3</t>
  </si>
  <si>
    <t>78-92-2</t>
  </si>
  <si>
    <t>75-65-1</t>
  </si>
  <si>
    <t>109-73-9</t>
  </si>
  <si>
    <r>
      <t>tert-Butyl chromate (as CrO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</si>
  <si>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n-Butyl lactate</t>
  </si>
  <si>
    <t>Butyl mercaptan</t>
  </si>
  <si>
    <t>o-sec-Butylphenol</t>
  </si>
  <si>
    <t>p-tert-Butyltoluene</t>
  </si>
  <si>
    <t>n-Butyronitrile</t>
  </si>
  <si>
    <t>Cadmium oxide production</t>
  </si>
  <si>
    <t>Calcium arsenate (as As)</t>
  </si>
  <si>
    <t>Calcium cyanamide</t>
  </si>
  <si>
    <t>Calcium hydroxide</t>
  </si>
  <si>
    <t>Calcium oxide</t>
  </si>
  <si>
    <t>Camphor, synthetic</t>
  </si>
  <si>
    <t>Caprolactam dust</t>
  </si>
  <si>
    <t>Caprolactam vapor</t>
  </si>
  <si>
    <t>Captafol (difolatan)</t>
  </si>
  <si>
    <t>1189-85-1</t>
  </si>
  <si>
    <t>138-22-7</t>
  </si>
  <si>
    <t>89-72-5</t>
  </si>
  <si>
    <t>98-51-1</t>
  </si>
  <si>
    <t>109-74-0</t>
  </si>
  <si>
    <t>7778-44-1</t>
  </si>
  <si>
    <t>156-62-7</t>
  </si>
  <si>
    <t>1305-62-0</t>
  </si>
  <si>
    <t>1305-78-8</t>
  </si>
  <si>
    <t>76-22-2</t>
  </si>
  <si>
    <t>105-60-2</t>
  </si>
  <si>
    <t>2425-06-1</t>
  </si>
  <si>
    <t>Captan</t>
  </si>
  <si>
    <t>Carbaryl (Sevin)</t>
  </si>
  <si>
    <t>Carbofuran (Furadan)</t>
  </si>
  <si>
    <t>Carbon black</t>
  </si>
  <si>
    <t>Carbon disulfide</t>
  </si>
  <si>
    <t>Carbon tetrabromide</t>
  </si>
  <si>
    <t>Carbonyl chloride (Phosgene)</t>
  </si>
  <si>
    <t>Carbonyl fluoride</t>
  </si>
  <si>
    <t>Catechol</t>
  </si>
  <si>
    <t>Cesium hydroxide</t>
  </si>
  <si>
    <t>2-Chloraniline</t>
  </si>
  <si>
    <t>Chlorinated diphenyl oxide</t>
  </si>
  <si>
    <t>Chlorine</t>
  </si>
  <si>
    <t>Chlorine dioxide</t>
  </si>
  <si>
    <t>Chlorine trifluoride</t>
  </si>
  <si>
    <t>113-06-2</t>
  </si>
  <si>
    <t>63-25-2</t>
  </si>
  <si>
    <t>1563-66-2</t>
  </si>
  <si>
    <t>1333-86-4</t>
  </si>
  <si>
    <t>75-15-0</t>
  </si>
  <si>
    <t>558-13-4</t>
  </si>
  <si>
    <t>75-44-5</t>
  </si>
  <si>
    <t>353-50-4</t>
  </si>
  <si>
    <t>120-80-9</t>
  </si>
  <si>
    <t>21351-79-1</t>
  </si>
  <si>
    <t>106-47-8</t>
  </si>
  <si>
    <t>55720-99-5</t>
  </si>
  <si>
    <t>7782-50-5</t>
  </si>
  <si>
    <t>10049-04-4</t>
  </si>
  <si>
    <t>7790-91-2</t>
  </si>
  <si>
    <t>Chlormadione acetate</t>
  </si>
  <si>
    <t>Chloroacetaldehyde</t>
  </si>
  <si>
    <t>Chloroacetyl chloride</t>
  </si>
  <si>
    <t>2-Chloro-1,3-butadiene</t>
  </si>
  <si>
    <t>Chlorodifluoromethane</t>
  </si>
  <si>
    <t>Chlorodiphenyl (42% Chlorine)</t>
  </si>
  <si>
    <t>Chlorodiphenyl (54% Chlorine)</t>
  </si>
  <si>
    <t>2-Chloroethanol</t>
  </si>
  <si>
    <t>Chloropentafluorethane</t>
  </si>
  <si>
    <t>1-Chloro-1-nitro-propane</t>
  </si>
  <si>
    <t>302-22-7</t>
  </si>
  <si>
    <t>107-20-0</t>
  </si>
  <si>
    <t>532-27-4</t>
  </si>
  <si>
    <t>79-04-0</t>
  </si>
  <si>
    <t>108-90-7</t>
  </si>
  <si>
    <t>2698-41-1</t>
  </si>
  <si>
    <t>126-99-8</t>
  </si>
  <si>
    <t>75-45-6</t>
  </si>
  <si>
    <t>107-07-3</t>
  </si>
  <si>
    <t>Chlorobenzene</t>
  </si>
  <si>
    <t>o-Chlorobenzylidene malonitrile</t>
  </si>
  <si>
    <t>76-15-3</t>
  </si>
  <si>
    <t>600-25-9</t>
  </si>
  <si>
    <t>Chloropicrin</t>
  </si>
  <si>
    <t>beta-Chloroprene</t>
  </si>
  <si>
    <t>o-Chlorotoluene</t>
  </si>
  <si>
    <t>Chloropyrifos (Dursban)</t>
  </si>
  <si>
    <t>Chromium (II) compounds as Cr</t>
  </si>
  <si>
    <t>Chromium (III) compounds as Cr</t>
  </si>
  <si>
    <t>Chromium (IV) compounds, non-carcinogenic as Cr</t>
  </si>
  <si>
    <t>Chromyl chloride</t>
  </si>
  <si>
    <t>Clofibrate</t>
  </si>
  <si>
    <t>Clomiprene</t>
  </si>
  <si>
    <t>Clopidol</t>
  </si>
  <si>
    <t>Coal dust</t>
  </si>
  <si>
    <t>76-06-2</t>
  </si>
  <si>
    <t>1331-28-8</t>
  </si>
  <si>
    <t>95-49-8</t>
  </si>
  <si>
    <t>2921-88-2</t>
  </si>
  <si>
    <t>14977-61-8</t>
  </si>
  <si>
    <t>637-07-1</t>
  </si>
  <si>
    <t>911-45-5</t>
  </si>
  <si>
    <t>2971-90-6</t>
  </si>
  <si>
    <t>7440-48-4</t>
  </si>
  <si>
    <t>00000-00-0</t>
  </si>
  <si>
    <t>16842-03-8</t>
  </si>
  <si>
    <t>7440-50-8</t>
  </si>
  <si>
    <t>556-22-9</t>
  </si>
  <si>
    <t>Cobalt metal, dust &amp; fume (as Co)</t>
  </si>
  <si>
    <t>Cobalt carbonyl, as Co</t>
  </si>
  <si>
    <t>Cobalt hydrocarbonyl, (as Co)</t>
  </si>
  <si>
    <t>Copper-dust &amp; mists (as Cu)</t>
  </si>
  <si>
    <t>Copper fume</t>
  </si>
  <si>
    <t>Cotton dust, raw</t>
  </si>
  <si>
    <t>Crag herbicide</t>
  </si>
  <si>
    <t>Cresol</t>
  </si>
  <si>
    <t>Crotonaldehyde</t>
  </si>
  <si>
    <t>Crufomate</t>
  </si>
  <si>
    <t>Cumene</t>
  </si>
  <si>
    <t>o-Chlorotstyrene</t>
  </si>
  <si>
    <t>1319-77-3</t>
  </si>
  <si>
    <t>123-73-9</t>
  </si>
  <si>
    <t>299-86-5</t>
  </si>
  <si>
    <t>98-82-8</t>
  </si>
  <si>
    <t>Cyanamide</t>
  </si>
  <si>
    <t>Cyanides, as CN</t>
  </si>
  <si>
    <t>Cyanogen</t>
  </si>
  <si>
    <t>Cyanogen chloride</t>
  </si>
  <si>
    <t>420-04-2</t>
  </si>
  <si>
    <t>51-50-8</t>
  </si>
  <si>
    <t>143-33-9</t>
  </si>
  <si>
    <t>460-19-5</t>
  </si>
  <si>
    <t>506-77-4</t>
  </si>
  <si>
    <t>Cyclamates</t>
  </si>
  <si>
    <t>Cychlohexane</t>
  </si>
  <si>
    <t>Cyclohexanethiol</t>
  </si>
  <si>
    <t>Cyclohexanol</t>
  </si>
  <si>
    <t>Cyclohexanone</t>
  </si>
  <si>
    <t>Cyclohexene</t>
  </si>
  <si>
    <t>Cyclohexylamine</t>
  </si>
  <si>
    <t>Cyclonite</t>
  </si>
  <si>
    <t>Cyclopentadiene</t>
  </si>
  <si>
    <t>Cyclopentane</t>
  </si>
  <si>
    <t>Cyhexatin</t>
  </si>
  <si>
    <t>2,4-D (2,4-Dichlorophenoxylacetic acid)</t>
  </si>
  <si>
    <t>Dalapon</t>
  </si>
  <si>
    <t>Dapsone</t>
  </si>
  <si>
    <t>Decaborane</t>
  </si>
  <si>
    <t>Decanethiol</t>
  </si>
  <si>
    <t>Demeton</t>
  </si>
  <si>
    <t>Diacetone alcohol</t>
  </si>
  <si>
    <t>1,2-Diaminoethane</t>
  </si>
  <si>
    <t>Diazinon</t>
  </si>
  <si>
    <t>Diazomethane</t>
  </si>
  <si>
    <t>Diborane</t>
  </si>
  <si>
    <t>2-n-Dibutylaminoethanol</t>
  </si>
  <si>
    <t>Dibutyl phosphate</t>
  </si>
  <si>
    <t>Dibutyl phthalate</t>
  </si>
  <si>
    <t>o-Dichlorobenzene</t>
  </si>
  <si>
    <t>p-Dichlorobenzene</t>
  </si>
  <si>
    <t>100-88-9</t>
  </si>
  <si>
    <t>110-82-7</t>
  </si>
  <si>
    <t>1569-69-3</t>
  </si>
  <si>
    <t>108-93-0</t>
  </si>
  <si>
    <t>110-83-8</t>
  </si>
  <si>
    <t>108-91-8</t>
  </si>
  <si>
    <t>121-82-4</t>
  </si>
  <si>
    <t>542-92-7</t>
  </si>
  <si>
    <t>287-92-3</t>
  </si>
  <si>
    <t>13121-70-5</t>
  </si>
  <si>
    <t>94-75-7</t>
  </si>
  <si>
    <t>75-99-0</t>
  </si>
  <si>
    <t>80-08-0</t>
  </si>
  <si>
    <t>17702-41-9</t>
  </si>
  <si>
    <t>143-10-2</t>
  </si>
  <si>
    <t>8065-48-3</t>
  </si>
  <si>
    <t>123-42-2</t>
  </si>
  <si>
    <t>107-15-3</t>
  </si>
  <si>
    <t>333-41-5</t>
  </si>
  <si>
    <t>334-88-3</t>
  </si>
  <si>
    <t>19287-45-7</t>
  </si>
  <si>
    <t>300-76-5</t>
  </si>
  <si>
    <t>102-81-8</t>
  </si>
  <si>
    <t>107-66-4</t>
  </si>
  <si>
    <t>84-74-2</t>
  </si>
  <si>
    <t>7572-29-4</t>
  </si>
  <si>
    <t>95-50-1</t>
  </si>
  <si>
    <t>108-94-1</t>
  </si>
  <si>
    <t>Dichloroacetylene</t>
  </si>
  <si>
    <t>106-46-7</t>
  </si>
  <si>
    <t>Nickel sulfuide roasting, dust (as Ni)</t>
  </si>
  <si>
    <t>English</t>
  </si>
  <si>
    <t>Dichlorodifluoromethane</t>
  </si>
  <si>
    <t>1,3-Dichloro-5,5-dimethyl hydantoin</t>
  </si>
  <si>
    <t>1,1-Dichloroethane</t>
  </si>
  <si>
    <t>1,2-Dichloroethylene</t>
  </si>
  <si>
    <t>Dichlorethyl ether</t>
  </si>
  <si>
    <t>Dichloromethane</t>
  </si>
  <si>
    <t>Dichloromonofluoromethane</t>
  </si>
  <si>
    <t>1,1-Dichloro-1-nitroethane</t>
  </si>
  <si>
    <t>Dichloropropene</t>
  </si>
  <si>
    <t>2,2-Dichloropropionic acid</t>
  </si>
  <si>
    <t>Dichlrotetrafluoroethane</t>
  </si>
  <si>
    <t>Dichlorvos (DDVP)</t>
  </si>
  <si>
    <t>Dicrotophos (Bidrin)</t>
  </si>
  <si>
    <t>Dicyclohexyl methane 4,4'-diisocyanate</t>
  </si>
  <si>
    <t>Dicyclopentadiene</t>
  </si>
  <si>
    <t>Dicyclopentadienyl iron</t>
  </si>
  <si>
    <t>Dieldrin</t>
  </si>
  <si>
    <t>Diethanolamine</t>
  </si>
  <si>
    <t>Diethylamine</t>
  </si>
  <si>
    <t>Diethylaminoethanol</t>
  </si>
  <si>
    <t>Diethyl ether</t>
  </si>
  <si>
    <t>Diethyl ketone</t>
  </si>
  <si>
    <t>Diethylene triamine</t>
  </si>
  <si>
    <t>Difluorodibromomethane</t>
  </si>
  <si>
    <t>Diglycidal ether</t>
  </si>
  <si>
    <t>Diisobutyl ketone</t>
  </si>
  <si>
    <t>Diisocyanates, not listed</t>
  </si>
  <si>
    <t>Diisopropylamine</t>
  </si>
  <si>
    <t>75-71-8</t>
  </si>
  <si>
    <t>118-52-5</t>
  </si>
  <si>
    <t>75-34-3</t>
  </si>
  <si>
    <t>111-44-4</t>
  </si>
  <si>
    <t>75-09-2</t>
  </si>
  <si>
    <t>75-43-4</t>
  </si>
  <si>
    <t>594-72-9</t>
  </si>
  <si>
    <t>542-75-6</t>
  </si>
  <si>
    <t>76-14-2</t>
  </si>
  <si>
    <t>62-73-7</t>
  </si>
  <si>
    <t>141-66-2</t>
  </si>
  <si>
    <t>77-73-6</t>
  </si>
  <si>
    <t>102-54-5</t>
  </si>
  <si>
    <t>60-57-1</t>
  </si>
  <si>
    <t>111-42-2</t>
  </si>
  <si>
    <t>109-89-7</t>
  </si>
  <si>
    <t>100-37-8</t>
  </si>
  <si>
    <t>60-29-7</t>
  </si>
  <si>
    <t>96-22-0</t>
  </si>
  <si>
    <t>84-66-2</t>
  </si>
  <si>
    <t>111-40-0</t>
  </si>
  <si>
    <t>75-61-6</t>
  </si>
  <si>
    <t>108-83-8</t>
  </si>
  <si>
    <t>108-18-9</t>
  </si>
  <si>
    <t>Dimethisterone</t>
  </si>
  <si>
    <t>Dimethoxymethane</t>
  </si>
  <si>
    <t>Dimethyl acetamide</t>
  </si>
  <si>
    <t>Dimethylamine</t>
  </si>
  <si>
    <t>Dimethylaniline</t>
  </si>
  <si>
    <t>Dimethylformamide</t>
  </si>
  <si>
    <t>Dinitolmide</t>
  </si>
  <si>
    <t>Dinitrobenzene-o-isomer</t>
  </si>
  <si>
    <t>Dinitrobenzene-m-isomer</t>
  </si>
  <si>
    <t>Dinitrobenzene-p-isomer</t>
  </si>
  <si>
    <t>Dinitro-o-Cresol</t>
  </si>
  <si>
    <t>3,5-Dinitro-o-toluamide (Dinitolmide)</t>
  </si>
  <si>
    <t>Dioxathion (Delnav)</t>
  </si>
  <si>
    <t>Diphenyl</t>
  </si>
  <si>
    <t>Diphenylamine</t>
  </si>
  <si>
    <t>Diphenylmethane diisocyanate</t>
  </si>
  <si>
    <t>Dipropyl ketone</t>
  </si>
  <si>
    <t>Diquat</t>
  </si>
  <si>
    <t>Di-sec octyl phthalate</t>
  </si>
  <si>
    <t>Disulfiram</t>
  </si>
  <si>
    <t>Disulfoton</t>
  </si>
  <si>
    <t>2,6-Diter butyl-p-cresol</t>
  </si>
  <si>
    <t>Diuron</t>
  </si>
  <si>
    <t>Divinyl benzene</t>
  </si>
  <si>
    <t>Dodecanethiol</t>
  </si>
  <si>
    <t>Dyfonate</t>
  </si>
  <si>
    <t>Endosulfan</t>
  </si>
  <si>
    <t>79-64-1</t>
  </si>
  <si>
    <t>109-87-5</t>
  </si>
  <si>
    <t>127-19-5</t>
  </si>
  <si>
    <t>124-40-3</t>
  </si>
  <si>
    <t>121-69-7</t>
  </si>
  <si>
    <t>68-12-2</t>
  </si>
  <si>
    <t>131-11-3</t>
  </si>
  <si>
    <t>148-01-6</t>
  </si>
  <si>
    <t>528-29-0</t>
  </si>
  <si>
    <t>99-65-0</t>
  </si>
  <si>
    <t>100-25-4</t>
  </si>
  <si>
    <t>534-52-1</t>
  </si>
  <si>
    <t>78-34-2</t>
  </si>
  <si>
    <t>95-52-4</t>
  </si>
  <si>
    <t>122-39-4</t>
  </si>
  <si>
    <t>101-68-8</t>
  </si>
  <si>
    <t>34590-94-8</t>
  </si>
  <si>
    <t>123-19-3</t>
  </si>
  <si>
    <t>85-00-7</t>
  </si>
  <si>
    <t>97-77-8</t>
  </si>
  <si>
    <t>298-04-4</t>
  </si>
  <si>
    <t>Disyston</t>
  </si>
  <si>
    <t>128-37-0</t>
  </si>
  <si>
    <t>330-54-1</t>
  </si>
  <si>
    <t>108-57-6</t>
  </si>
  <si>
    <t>944-22-9</t>
  </si>
  <si>
    <t>115-29-7</t>
  </si>
  <si>
    <t>Endrin</t>
  </si>
  <si>
    <t>EPN</t>
  </si>
  <si>
    <t>Ethane</t>
  </si>
  <si>
    <t>Ethanol</t>
  </si>
  <si>
    <t>Enthanolamine</t>
  </si>
  <si>
    <t>Ethion</t>
  </si>
  <si>
    <t>2-Ethoxyethanol</t>
  </si>
  <si>
    <t>2-Ethoxyethyl acetate</t>
  </si>
  <si>
    <t>Ethyl acetate</t>
  </si>
  <si>
    <t>Ethyl acrylate</t>
  </si>
  <si>
    <t>Ethylamine</t>
  </si>
  <si>
    <t>Ethyl sec-amyl ketone</t>
  </si>
  <si>
    <t>Ethyl benzene</t>
  </si>
  <si>
    <t>Ethyl bromide</t>
  </si>
  <si>
    <t>Ethylbutyl ketone</t>
  </si>
  <si>
    <t>Ethyl chloride</t>
  </si>
  <si>
    <t>Ethylene</t>
  </si>
  <si>
    <t>Ethylene chlorohydrin</t>
  </si>
  <si>
    <t>Ethylenediamine</t>
  </si>
  <si>
    <t>Ethylene glycol dinitrate</t>
  </si>
  <si>
    <t>Ethylene glycol monomethyl ether acetate</t>
  </si>
  <si>
    <t>Ethylene glycol, vapor</t>
  </si>
  <si>
    <t>Ethylenimine</t>
  </si>
  <si>
    <t>Ethyl ether</t>
  </si>
  <si>
    <t>Ethyl formate</t>
  </si>
  <si>
    <t>Ethylidene norbornene</t>
  </si>
  <si>
    <t>Ethyl mercaptan</t>
  </si>
  <si>
    <t>72-20-8</t>
  </si>
  <si>
    <t>2104-64-5</t>
  </si>
  <si>
    <t>74-84-0</t>
  </si>
  <si>
    <t>64-17-5</t>
  </si>
  <si>
    <t>563-12-2</t>
  </si>
  <si>
    <t>110-80-5</t>
  </si>
  <si>
    <t>111-15-9</t>
  </si>
  <si>
    <t>141-78-6</t>
  </si>
  <si>
    <t>140-88-5</t>
  </si>
  <si>
    <t>75-04-7</t>
  </si>
  <si>
    <t>541-85-5</t>
  </si>
  <si>
    <t>100-41-4</t>
  </si>
  <si>
    <t>74-96-4</t>
  </si>
  <si>
    <t>106-35-4</t>
  </si>
  <si>
    <t>75-00-3</t>
  </si>
  <si>
    <t>628-96-6</t>
  </si>
  <si>
    <t>110-49-6</t>
  </si>
  <si>
    <t>107-21-1</t>
  </si>
  <si>
    <t>151-56-4</t>
  </si>
  <si>
    <t>109-94-4</t>
  </si>
  <si>
    <t>16219-75-3</t>
  </si>
  <si>
    <t>74-85-1</t>
  </si>
  <si>
    <t>n-Ethylmorpholine</t>
  </si>
  <si>
    <t>Ethyl silicate</t>
  </si>
  <si>
    <t>Ethylnodiol acetate</t>
  </si>
  <si>
    <t>Fenamiphos</t>
  </si>
  <si>
    <t>Fensulfothion (Dasanit)</t>
  </si>
  <si>
    <t>Fenthion</t>
  </si>
  <si>
    <t>Ferbam</t>
  </si>
  <si>
    <t>Ferrovanadium dust</t>
  </si>
  <si>
    <t>Fluorides (as F)</t>
  </si>
  <si>
    <t>Fluorine</t>
  </si>
  <si>
    <t>5-Fluorouracil</t>
  </si>
  <si>
    <t>Fonofos</t>
  </si>
  <si>
    <t>Formamide</t>
  </si>
  <si>
    <t>Formic acid</t>
  </si>
  <si>
    <t>Furfural</t>
  </si>
  <si>
    <t>Furfuryl alcohol</t>
  </si>
  <si>
    <t>Gasoline</t>
  </si>
  <si>
    <t>Germanium tetrahydride</t>
  </si>
  <si>
    <t>Glutaraldehyde, activated or unactivated</t>
  </si>
  <si>
    <t>Glycerin mist</t>
  </si>
  <si>
    <t>Glycidol</t>
  </si>
  <si>
    <t>100-74-3</t>
  </si>
  <si>
    <t>78-10-4</t>
  </si>
  <si>
    <t>297-76-7</t>
  </si>
  <si>
    <t>22224-92-6</t>
  </si>
  <si>
    <t>115-90-2</t>
  </si>
  <si>
    <t>55-38-9</t>
  </si>
  <si>
    <t>14484-64-1</t>
  </si>
  <si>
    <t>12604-58-9</t>
  </si>
  <si>
    <t>7782-41-1</t>
  </si>
  <si>
    <t>75-69-4</t>
  </si>
  <si>
    <t>75-12-7</t>
  </si>
  <si>
    <t>64-18-6</t>
  </si>
  <si>
    <t>98-01-1</t>
  </si>
  <si>
    <t>98-00-0</t>
  </si>
  <si>
    <t>8006-61-9</t>
  </si>
  <si>
    <t>7782-65-2</t>
  </si>
  <si>
    <t>111-30-8</t>
  </si>
  <si>
    <t>56-81-5</t>
  </si>
  <si>
    <t>556-52-5</t>
  </si>
  <si>
    <t>75-08-1</t>
  </si>
  <si>
    <t>Glyconitrile</t>
  </si>
  <si>
    <t>Guthion (Azinphos-Methyl)</t>
  </si>
  <si>
    <t>Hafnium</t>
  </si>
  <si>
    <t>Hematite</t>
  </si>
  <si>
    <t>Heptane (n-Heptane)</t>
  </si>
  <si>
    <t>Heptanethiol</t>
  </si>
  <si>
    <t>Hexachlorocyclohexane</t>
  </si>
  <si>
    <t>Hexachlorocyclopentadiene</t>
  </si>
  <si>
    <t>Hexachloronaphthalene</t>
  </si>
  <si>
    <t>Hexadecanethiol</t>
  </si>
  <si>
    <t>Hexafluoroacetone</t>
  </si>
  <si>
    <t>Hexan (n-hexane)</t>
  </si>
  <si>
    <t>Hexane, other isomers</t>
  </si>
  <si>
    <t>Hexanethiol</t>
  </si>
  <si>
    <t>Hexone</t>
  </si>
  <si>
    <t>sec-Hexyl acetate</t>
  </si>
  <si>
    <t>Hexylene glycol</t>
  </si>
  <si>
    <t>Hydralazine</t>
  </si>
  <si>
    <t>Hydrazinobenzene</t>
  </si>
  <si>
    <t>Hydrochloride o-anisidine</t>
  </si>
  <si>
    <t>Hydrogenated terphenyls</t>
  </si>
  <si>
    <t>Hydrogen bromide</t>
  </si>
  <si>
    <t>Hydrogen chloride</t>
  </si>
  <si>
    <t>Hydrogen cyanide</t>
  </si>
  <si>
    <t>Hydrogen fluoride</t>
  </si>
  <si>
    <t>Hydrogen peroxide</t>
  </si>
  <si>
    <t>Hydrogen selenide</t>
  </si>
  <si>
    <t>Hydrogen sulfide</t>
  </si>
  <si>
    <t>107-16-4</t>
  </si>
  <si>
    <t>7440-58-6</t>
  </si>
  <si>
    <t>1317-60-8</t>
  </si>
  <si>
    <t>142-82-5</t>
  </si>
  <si>
    <t>1639-09-4</t>
  </si>
  <si>
    <t>319-85-7</t>
  </si>
  <si>
    <t>77-47-4</t>
  </si>
  <si>
    <t>1335-87-1</t>
  </si>
  <si>
    <t>684-16-2</t>
  </si>
  <si>
    <t>822-06-0</t>
  </si>
  <si>
    <t>110-54-3</t>
  </si>
  <si>
    <t>111-31-9</t>
  </si>
  <si>
    <t>591-78-6</t>
  </si>
  <si>
    <t>108-10-1</t>
  </si>
  <si>
    <t>108-84-9</t>
  </si>
  <si>
    <t>107-41-5</t>
  </si>
  <si>
    <t>86-54-4</t>
  </si>
  <si>
    <t>92-94-4</t>
  </si>
  <si>
    <t>10035-10-6</t>
  </si>
  <si>
    <t>7647-01-0</t>
  </si>
  <si>
    <t>74-90-8</t>
  </si>
  <si>
    <t>7664-39-3</t>
  </si>
  <si>
    <t>7722-84-1</t>
  </si>
  <si>
    <t>7783-07-5</t>
  </si>
  <si>
    <t>7783-06-4</t>
  </si>
  <si>
    <t>Hydroquinone</t>
  </si>
  <si>
    <t>17x-Hydroxyprogesterone caproate</t>
  </si>
  <si>
    <t>2-Hydroxypropyl acrylate</t>
  </si>
  <si>
    <t>Indene</t>
  </si>
  <si>
    <t>Indium &amp; Compounds (as In)</t>
  </si>
  <si>
    <t>Iodine</t>
  </si>
  <si>
    <t>Iodoform</t>
  </si>
  <si>
    <t>Iron oxide fume</t>
  </si>
  <si>
    <t>Iron pentacarbonyl</t>
  </si>
  <si>
    <t>Iron salts, soluble (as Fe)</t>
  </si>
  <si>
    <t>Isoamyl acetate</t>
  </si>
  <si>
    <t>Isoamyl alcohol</t>
  </si>
  <si>
    <t>Isobutyl acetate</t>
  </si>
  <si>
    <t>Isobutyl alcohol</t>
  </si>
  <si>
    <t>Isobutyronitrile</t>
  </si>
  <si>
    <t>Isonicotinic acid hydrazide</t>
  </si>
  <si>
    <t>Isooctyl alcohol</t>
  </si>
  <si>
    <t>Isophorone</t>
  </si>
  <si>
    <t>Isophorone diisocyanate</t>
  </si>
  <si>
    <t>Isopropoxyethanol</t>
  </si>
  <si>
    <t>Isopropyl alcohol</t>
  </si>
  <si>
    <t>Isopropylamine</t>
  </si>
  <si>
    <t>n-Isopropyl aniline</t>
  </si>
  <si>
    <t>Isopropyl ether</t>
  </si>
  <si>
    <t>Isopropyl oils</t>
  </si>
  <si>
    <t>Kerosene</t>
  </si>
  <si>
    <t>Ketene</t>
  </si>
  <si>
    <t>Lead arsenate (as Pb)</t>
  </si>
  <si>
    <t>Liquified petroleum gas</t>
  </si>
  <si>
    <t>123-31-9</t>
  </si>
  <si>
    <t>999-61-1</t>
  </si>
  <si>
    <t>95-13-6</t>
  </si>
  <si>
    <t>7440-74-6</t>
  </si>
  <si>
    <t>7553-56-2</t>
  </si>
  <si>
    <t>75-47-8</t>
  </si>
  <si>
    <t>1309-37-1</t>
  </si>
  <si>
    <t>13463-40-6</t>
  </si>
  <si>
    <t>123-92-2</t>
  </si>
  <si>
    <t>123-51-3</t>
  </si>
  <si>
    <t>110-19-0</t>
  </si>
  <si>
    <t>78-83-1</t>
  </si>
  <si>
    <t>78-82-0</t>
  </si>
  <si>
    <t>55-22-1</t>
  </si>
  <si>
    <t>26952-21-6</t>
  </si>
  <si>
    <t>78-59-1</t>
  </si>
  <si>
    <t>4098-71-9</t>
  </si>
  <si>
    <t>109-59-1</t>
  </si>
  <si>
    <t>108-21-4</t>
  </si>
  <si>
    <t>67-63-0</t>
  </si>
  <si>
    <t>75-31-0</t>
  </si>
  <si>
    <t>643-28-7</t>
  </si>
  <si>
    <t>108-20-3</t>
  </si>
  <si>
    <t>8008-20-6</t>
  </si>
  <si>
    <t>463-51-4</t>
  </si>
  <si>
    <t>7439-92-1</t>
  </si>
  <si>
    <t>10102-48-4</t>
  </si>
  <si>
    <t>Lithium hydride</t>
  </si>
  <si>
    <t>Lynoestrenol</t>
  </si>
  <si>
    <t>Magenta</t>
  </si>
  <si>
    <t>Magnesite</t>
  </si>
  <si>
    <t>Magnesium oxide fume</t>
  </si>
  <si>
    <t>Malathion</t>
  </si>
  <si>
    <t>Maleic anhydride</t>
  </si>
  <si>
    <t>Malonitrile</t>
  </si>
  <si>
    <t>Manganese dust &amp; compounds (as Mn)</t>
  </si>
  <si>
    <t>Manganese cyclopentadienyl</t>
  </si>
  <si>
    <t>Manganese tricarbonyl (as Mn)</t>
  </si>
  <si>
    <t>Manganese fume (as Mn)</t>
  </si>
  <si>
    <t>Manganese tetroxide</t>
  </si>
  <si>
    <t>Medroxyprogesterone acetate</t>
  </si>
  <si>
    <t>Magestrol acetate</t>
  </si>
  <si>
    <t>6-Mercaptopurine</t>
  </si>
  <si>
    <t>Mercury (alkyl compounds) (as Hg)</t>
  </si>
  <si>
    <t>Mercury vapor</t>
  </si>
  <si>
    <t>Mercury aryl and inorganic compounds</t>
  </si>
  <si>
    <t>Mesityl oxide</t>
  </si>
  <si>
    <t>Methacrylic acid</t>
  </si>
  <si>
    <t>Methanol</t>
  </si>
  <si>
    <t>Methomyl</t>
  </si>
  <si>
    <t>Methotrexate</t>
  </si>
  <si>
    <t>Methoxychlor</t>
  </si>
  <si>
    <t>2-Methoxyethanol</t>
  </si>
  <si>
    <t>2-Methoxyethyl acetate</t>
  </si>
  <si>
    <t>4-Methoxyphenol</t>
  </si>
  <si>
    <t>7580-67-8</t>
  </si>
  <si>
    <t>52-76-6</t>
  </si>
  <si>
    <t>632-99-5</t>
  </si>
  <si>
    <t>546-93-0</t>
  </si>
  <si>
    <t>1309-48-8</t>
  </si>
  <si>
    <t>121-75-5</t>
  </si>
  <si>
    <t>108-31-6</t>
  </si>
  <si>
    <t>109-77-3</t>
  </si>
  <si>
    <t>7489-96-5</t>
  </si>
  <si>
    <t>7439-96-5</t>
  </si>
  <si>
    <t>1317-35-7</t>
  </si>
  <si>
    <t>71-58-9</t>
  </si>
  <si>
    <t>595-33-5</t>
  </si>
  <si>
    <t>50-44-2</t>
  </si>
  <si>
    <t>12079-65-1</t>
  </si>
  <si>
    <t>141-79-7</t>
  </si>
  <si>
    <t>79-41-4</t>
  </si>
  <si>
    <t>74-93-1</t>
  </si>
  <si>
    <t>67-56-1</t>
  </si>
  <si>
    <t>16752-77-5</t>
  </si>
  <si>
    <t>59-05-2</t>
  </si>
  <si>
    <t>72-43-5</t>
  </si>
  <si>
    <t>109-86-4</t>
  </si>
  <si>
    <t>150-76-5</t>
  </si>
  <si>
    <t>Methyl acetate</t>
  </si>
  <si>
    <t>Methyl acetylene</t>
  </si>
  <si>
    <t>Methyl acetylene-propadiene mixture</t>
  </si>
  <si>
    <t>Mehtyl acrylate</t>
  </si>
  <si>
    <t>Methylacrylonitrile</t>
  </si>
  <si>
    <t>Methylal</t>
  </si>
  <si>
    <t>Methylamine</t>
  </si>
  <si>
    <t>Methyl n-amyl ketone</t>
  </si>
  <si>
    <t>n-Methyl aniline</t>
  </si>
  <si>
    <t>Methyl bromide</t>
  </si>
  <si>
    <t>Methyl butyl ketone</t>
  </si>
  <si>
    <t>Methyl cellosolve</t>
  </si>
  <si>
    <t>Methyl cellosolve acetate</t>
  </si>
  <si>
    <t>Methyl chloride</t>
  </si>
  <si>
    <t>Methyl chloroform</t>
  </si>
  <si>
    <t>Methyl 2-cyanoacrylate</t>
  </si>
  <si>
    <t>Methylcyclohexanol</t>
  </si>
  <si>
    <t>Methyl dementon</t>
  </si>
  <si>
    <t>Methylene bis (4-cyclo-hexyl-isocyanate)</t>
  </si>
  <si>
    <t>Methylene chloride</t>
  </si>
  <si>
    <t>Methylene diphenyl isocyanate (MDI)</t>
  </si>
  <si>
    <t>Methyl ethyl ketone (MEK)</t>
  </si>
  <si>
    <t>Methyl ethyl ketone peroxide</t>
  </si>
  <si>
    <t>Methyl formate</t>
  </si>
  <si>
    <t>Methyl isoamyl ketone</t>
  </si>
  <si>
    <t>Methyl isobutyl carbinol</t>
  </si>
  <si>
    <t>79-20-9</t>
  </si>
  <si>
    <t>74-99-7</t>
  </si>
  <si>
    <t>96-33-3</t>
  </si>
  <si>
    <t>126-98-7</t>
  </si>
  <si>
    <t>74-89-5</t>
  </si>
  <si>
    <t>110-43-0</t>
  </si>
  <si>
    <t>110-61-8</t>
  </si>
  <si>
    <t>74-83-9</t>
  </si>
  <si>
    <t>74-87-3</t>
  </si>
  <si>
    <t>71-55-6</t>
  </si>
  <si>
    <t>137-05-3</t>
  </si>
  <si>
    <t>108-87-2</t>
  </si>
  <si>
    <t>25639-42-3</t>
  </si>
  <si>
    <t>583-60-8</t>
  </si>
  <si>
    <t>12108-13-3</t>
  </si>
  <si>
    <t>8022-00-2</t>
  </si>
  <si>
    <t>5124-30-1</t>
  </si>
  <si>
    <t>78-93-3</t>
  </si>
  <si>
    <t>1338-23-4</t>
  </si>
  <si>
    <t>107-31-3</t>
  </si>
  <si>
    <t>Methylcyclohexane</t>
  </si>
  <si>
    <t>o-Methylcyclohexanone</t>
  </si>
  <si>
    <t>Methylcyclopentadienyl manganese tricarbonyl (as Mn)</t>
  </si>
  <si>
    <t>110-12-3</t>
  </si>
  <si>
    <t>108-11-2</t>
  </si>
  <si>
    <t>Methyl isobutyl ketone</t>
  </si>
  <si>
    <t>Methyl isocyanate</t>
  </si>
  <si>
    <t>Methyl isopropyl ketone</t>
  </si>
  <si>
    <t>Methyl mercaptan</t>
  </si>
  <si>
    <t>Methyl methacrylate</t>
  </si>
  <si>
    <t>Methyl parathion</t>
  </si>
  <si>
    <t>Methyl n-propyl ketone</t>
  </si>
  <si>
    <t>Methyl silicate</t>
  </si>
  <si>
    <t>Methyl styrene</t>
  </si>
  <si>
    <t>Metribuzin</t>
  </si>
  <si>
    <t>Mevinphos</t>
  </si>
  <si>
    <t>Mica *</t>
  </si>
  <si>
    <t>Mineral wool fiber</t>
  </si>
  <si>
    <t>Molybdenum (as Mo) soluble compounds</t>
  </si>
  <si>
    <t>Molybdenum (insoluble compounds)</t>
  </si>
  <si>
    <t>Monocrotophos</t>
  </si>
  <si>
    <t>Monomethyl aniline</t>
  </si>
  <si>
    <t>Naled</t>
  </si>
  <si>
    <t>1-Napthylamine</t>
  </si>
  <si>
    <t>Nickel (II) oxide</t>
  </si>
  <si>
    <t>Nickel (III) oxide</t>
  </si>
  <si>
    <t>624-83-9</t>
  </si>
  <si>
    <t>563-80-4</t>
  </si>
  <si>
    <t>80-62-6</t>
  </si>
  <si>
    <t>298-00-0</t>
  </si>
  <si>
    <t>107-87-9</t>
  </si>
  <si>
    <t>681-84-5</t>
  </si>
  <si>
    <t>98-83-9</t>
  </si>
  <si>
    <t>21087-64-9</t>
  </si>
  <si>
    <t>7786-34-7</t>
  </si>
  <si>
    <t>6923-22-4</t>
  </si>
  <si>
    <t>100-61-8</t>
  </si>
  <si>
    <t>91-20-3</t>
  </si>
  <si>
    <t>39394-45-1</t>
  </si>
  <si>
    <t>134-32-7</t>
  </si>
  <si>
    <t>1313-99-1</t>
  </si>
  <si>
    <t>1314-06-3</t>
  </si>
  <si>
    <t>Nicotine</t>
  </si>
  <si>
    <t>Nitrapyrin</t>
  </si>
  <si>
    <t>Nitric acid</t>
  </si>
  <si>
    <t>Nitric oxide</t>
  </si>
  <si>
    <t>p-Nitroaniline</t>
  </si>
  <si>
    <t>Nitrobenzene</t>
  </si>
  <si>
    <t>p-Nitrochlorobenzene</t>
  </si>
  <si>
    <t>Nitroethane</t>
  </si>
  <si>
    <t>Nitrogen trifluoride</t>
  </si>
  <si>
    <t>Nitroglycerin</t>
  </si>
  <si>
    <t>Nitromethane</t>
  </si>
  <si>
    <t>1-Nitropropane</t>
  </si>
  <si>
    <t>Nitrotoluene</t>
  </si>
  <si>
    <t>Nitrous oxide</t>
  </si>
  <si>
    <t>Nonane</t>
  </si>
  <si>
    <t>Nonanethiol</t>
  </si>
  <si>
    <t>Norethynodrel</t>
  </si>
  <si>
    <t>Norgestrel</t>
  </si>
  <si>
    <t>Octadecanethiol</t>
  </si>
  <si>
    <t>Octane</t>
  </si>
  <si>
    <t>Oil mist, mineral</t>
  </si>
  <si>
    <t>Osmium tetroxide (as Os)</t>
  </si>
  <si>
    <t>Oxalic acid</t>
  </si>
  <si>
    <t>Oxygen difluoride</t>
  </si>
  <si>
    <t>Paraffin wax fume</t>
  </si>
  <si>
    <t>Paraquat, respirable sizes</t>
  </si>
  <si>
    <t>Parathion</t>
  </si>
  <si>
    <t>54-11-5</t>
  </si>
  <si>
    <t>1929-82-4</t>
  </si>
  <si>
    <t>7697-37-2</t>
  </si>
  <si>
    <t>10102-43-9</t>
  </si>
  <si>
    <t>100-01-6</t>
  </si>
  <si>
    <t>98-95-3</t>
  </si>
  <si>
    <t>100-00-5</t>
  </si>
  <si>
    <t>79-24-3</t>
  </si>
  <si>
    <t>7783-54-2</t>
  </si>
  <si>
    <t>55-63-0</t>
  </si>
  <si>
    <t>75-52-5</t>
  </si>
  <si>
    <t>108-03-2</t>
  </si>
  <si>
    <t>99-08-1</t>
  </si>
  <si>
    <t>10024-97-2</t>
  </si>
  <si>
    <t>111-84-2</t>
  </si>
  <si>
    <t>1455-21-6</t>
  </si>
  <si>
    <t>68-234</t>
  </si>
  <si>
    <t>6533-00-2</t>
  </si>
  <si>
    <t>2234-13-1</t>
  </si>
  <si>
    <t>111-65-9</t>
  </si>
  <si>
    <t>111-86-6</t>
  </si>
  <si>
    <t>8012-95-1</t>
  </si>
  <si>
    <t>20816-12-0</t>
  </si>
  <si>
    <t>144-62-7</t>
  </si>
  <si>
    <t>7783-41-7</t>
  </si>
  <si>
    <t>8002-74-2</t>
  </si>
  <si>
    <t>1910-42-5</t>
  </si>
  <si>
    <t>56-38-2</t>
  </si>
  <si>
    <t>Pentaborane</t>
  </si>
  <si>
    <t>Pentachlorophenol</t>
  </si>
  <si>
    <t>Pentaerythritol</t>
  </si>
  <si>
    <t>Pentane</t>
  </si>
  <si>
    <t>Pentanethiol</t>
  </si>
  <si>
    <t>2-Pentanone</t>
  </si>
  <si>
    <t>Perchloryl fluoride</t>
  </si>
  <si>
    <t>Phenelzine</t>
  </si>
  <si>
    <t>Phenol</t>
  </si>
  <si>
    <t>Phenothiazine</t>
  </si>
  <si>
    <t>Phenylbutazone</t>
  </si>
  <si>
    <t>p-Phenylene diamine</t>
  </si>
  <si>
    <t>Phenyl ether (vapor)</t>
  </si>
  <si>
    <t>Phenyl mercaptan</t>
  </si>
  <si>
    <t>Phenylphosphine</t>
  </si>
  <si>
    <t>Phorate (Thimet)</t>
  </si>
  <si>
    <t>Phosdrin (Mevinphos)</t>
  </si>
  <si>
    <t>Phosgene (carbonyl chloride)</t>
  </si>
  <si>
    <t>Phosphine</t>
  </si>
  <si>
    <t>19624-22-7</t>
  </si>
  <si>
    <t>1321-64-8</t>
  </si>
  <si>
    <t>87-86-5</t>
  </si>
  <si>
    <t>115-77-5</t>
  </si>
  <si>
    <t>109-66-0</t>
  </si>
  <si>
    <t>110-66-7</t>
  </si>
  <si>
    <t>594-42-3</t>
  </si>
  <si>
    <t>7616-94-6</t>
  </si>
  <si>
    <t>51-71-8</t>
  </si>
  <si>
    <t>50-06-6</t>
  </si>
  <si>
    <t>108-95-2</t>
  </si>
  <si>
    <t>50-33-9</t>
  </si>
  <si>
    <t>106-50-3</t>
  </si>
  <si>
    <t>101-84-8</t>
  </si>
  <si>
    <t>90-30-2</t>
  </si>
  <si>
    <t>638-21-1</t>
  </si>
  <si>
    <t>298-02-2</t>
  </si>
  <si>
    <t>7803-51-2</t>
  </si>
  <si>
    <t>Phosphoric acid</t>
  </si>
  <si>
    <t>Phosphorous (yellow)</t>
  </si>
  <si>
    <t>Phosphorous oxychloride</t>
  </si>
  <si>
    <t>Phosphorous pentachloride</t>
  </si>
  <si>
    <t>Phosphorous pentasulfide</t>
  </si>
  <si>
    <t>Phosphorous trichloride</t>
  </si>
  <si>
    <t>Phthalic anhydride</t>
  </si>
  <si>
    <t>m-Phthalodinitrile</t>
  </si>
  <si>
    <t>Picloram</t>
  </si>
  <si>
    <t>Picric acid</t>
  </si>
  <si>
    <t>Pindone</t>
  </si>
  <si>
    <t>Piperazine dihydrochloride</t>
  </si>
  <si>
    <t>Pival (2-Pivalyl-1,3-indandione)</t>
  </si>
  <si>
    <t>Platinum (metal)</t>
  </si>
  <si>
    <t>Platinum (soluble salts) (as Pt)</t>
  </si>
  <si>
    <t>Polytetrafluoroethylene decomposition products</t>
  </si>
  <si>
    <t xml:space="preserve">Potassium hydroxide </t>
  </si>
  <si>
    <t>Prednisone</t>
  </si>
  <si>
    <t>Propane</t>
  </si>
  <si>
    <t>Propanethiol</t>
  </si>
  <si>
    <t>Propargyl alcohol</t>
  </si>
  <si>
    <t xml:space="preserve">Propionic acid </t>
  </si>
  <si>
    <t>Propionitrile</t>
  </si>
  <si>
    <t>Propoxur</t>
  </si>
  <si>
    <t>n-Propyl acetate</t>
  </si>
  <si>
    <t>Propyl alcohol</t>
  </si>
  <si>
    <t>Propylene</t>
  </si>
  <si>
    <t>Propylene dichloride</t>
  </si>
  <si>
    <t>Propylene glycol dinitrate</t>
  </si>
  <si>
    <t>7664-38-2</t>
  </si>
  <si>
    <t>7723-14-0</t>
  </si>
  <si>
    <t>10025-87-3</t>
  </si>
  <si>
    <t>10026-13-8</t>
  </si>
  <si>
    <t>1314-80-3</t>
  </si>
  <si>
    <t>85-44-9</t>
  </si>
  <si>
    <t>7719-12-2</t>
  </si>
  <si>
    <t>626-17-5</t>
  </si>
  <si>
    <t>1918-02-1</t>
  </si>
  <si>
    <t>88-89-1</t>
  </si>
  <si>
    <t>83-26-1</t>
  </si>
  <si>
    <t>142-64-3</t>
  </si>
  <si>
    <t>7440-06-4</t>
  </si>
  <si>
    <t>1310-58-3</t>
  </si>
  <si>
    <t>53-03-2</t>
  </si>
  <si>
    <t>74-98-6</t>
  </si>
  <si>
    <t>75-33-2</t>
  </si>
  <si>
    <t>107-19-7</t>
  </si>
  <si>
    <t>79-09-4</t>
  </si>
  <si>
    <t>107-12-0</t>
  </si>
  <si>
    <t>109-60-4</t>
  </si>
  <si>
    <t>71-23-8</t>
  </si>
  <si>
    <t>115-07-1</t>
  </si>
  <si>
    <t>78-87-5</t>
  </si>
  <si>
    <t>6423-43-4</t>
  </si>
  <si>
    <t>Propylene glycol monomethyl ether</t>
  </si>
  <si>
    <t>Propylene oxide</t>
  </si>
  <si>
    <t>n-Propyl nitrate</t>
  </si>
  <si>
    <t>Pyrethrum</t>
  </si>
  <si>
    <t>Pyridine</t>
  </si>
  <si>
    <t>Quinone</t>
  </si>
  <si>
    <t>RDX</t>
  </si>
  <si>
    <t>Resorcinol</t>
  </si>
  <si>
    <t>Rhodium, Metal fume &amp; dusts (as Rh)</t>
  </si>
  <si>
    <t>Rhodium, insoluble compounds</t>
  </si>
  <si>
    <t>Rhodium, soluble salts (as Rh)</t>
  </si>
  <si>
    <t>Ronnel</t>
  </si>
  <si>
    <t>Rosin core solder pyrolysis products (as formaldehyde)</t>
  </si>
  <si>
    <t>Rotenone (commercial)</t>
  </si>
  <si>
    <t>Rouge</t>
  </si>
  <si>
    <t>Selenium compounds (as Se)</t>
  </si>
  <si>
    <t>Selenium hexafluoride</t>
  </si>
  <si>
    <t>Sesone</t>
  </si>
  <si>
    <t>Silane</t>
  </si>
  <si>
    <t>Silica, amorphous</t>
  </si>
  <si>
    <t>Silicon carbide</t>
  </si>
  <si>
    <t>Silver, metal</t>
  </si>
  <si>
    <t>Silver, soluble compounds</t>
  </si>
  <si>
    <t>107-98-2</t>
  </si>
  <si>
    <t>75-56-9</t>
  </si>
  <si>
    <t>627-13-4</t>
  </si>
  <si>
    <t>8003-34-7</t>
  </si>
  <si>
    <t>110-86-1</t>
  </si>
  <si>
    <t>108-46-3</t>
  </si>
  <si>
    <t>7440-16-6</t>
  </si>
  <si>
    <t>299-84-3</t>
  </si>
  <si>
    <t>83-79-4</t>
  </si>
  <si>
    <t>7783-79-1</t>
  </si>
  <si>
    <t>136-78-7</t>
  </si>
  <si>
    <t>7803-62-5</t>
  </si>
  <si>
    <t>60676-86-0</t>
  </si>
  <si>
    <t>409-21-2</t>
  </si>
  <si>
    <t>7440-22-4</t>
  </si>
  <si>
    <t>Sodium azide</t>
  </si>
  <si>
    <t>Sodium bisulfite</t>
  </si>
  <si>
    <t>Sodium fluoroacetate (1080)</t>
  </si>
  <si>
    <t>Sodium hydroxide</t>
  </si>
  <si>
    <t>Sodium metabisulfite</t>
  </si>
  <si>
    <t>Sprionolactone</t>
  </si>
  <si>
    <t>Stibine</t>
  </si>
  <si>
    <t>Strychnine</t>
  </si>
  <si>
    <t>Styrene, monomer</t>
  </si>
  <si>
    <t>Styrene oxide</t>
  </si>
  <si>
    <t>Succinonitrile</t>
  </si>
  <si>
    <t>Sulfafurazole</t>
  </si>
  <si>
    <t>Sulfamethoxazole</t>
  </si>
  <si>
    <t>Sulfotep</t>
  </si>
  <si>
    <t>Sulfur hexafluoride</t>
  </si>
  <si>
    <t>Sulfuric acid</t>
  </si>
  <si>
    <t>Sulfur monochloride</t>
  </si>
  <si>
    <t>Sulfur pentafluoride</t>
  </si>
  <si>
    <t>Sulfur tetrafluoride</t>
  </si>
  <si>
    <t>Sulfuryl fluoride</t>
  </si>
  <si>
    <t>Sulprofos</t>
  </si>
  <si>
    <t>2,4,5-T</t>
  </si>
  <si>
    <t>Tantalum</t>
  </si>
  <si>
    <t>TEDP (Sulfotep)</t>
  </si>
  <si>
    <t>Teflon decomposition products</t>
  </si>
  <si>
    <t>Tellerium &amp; compounds, as Te</t>
  </si>
  <si>
    <t>Tellerium hexafluoride, as Te</t>
  </si>
  <si>
    <t>26628-22-8</t>
  </si>
  <si>
    <t>7631-90-5</t>
  </si>
  <si>
    <t>62-74-8</t>
  </si>
  <si>
    <t>1310-73-2</t>
  </si>
  <si>
    <t>7681-57-4</t>
  </si>
  <si>
    <t>52-01-7</t>
  </si>
  <si>
    <t>7803-52-3</t>
  </si>
  <si>
    <t>8052-41-3</t>
  </si>
  <si>
    <t>57-24-9</t>
  </si>
  <si>
    <t>100-42-5</t>
  </si>
  <si>
    <t>96-09-3</t>
  </si>
  <si>
    <t>1395-21-7</t>
  </si>
  <si>
    <t>110-61-2</t>
  </si>
  <si>
    <t>127-69-5</t>
  </si>
  <si>
    <t>723-46-6</t>
  </si>
  <si>
    <t>3689-24-5</t>
  </si>
  <si>
    <t>2551-62-4</t>
  </si>
  <si>
    <t>7664-93-9</t>
  </si>
  <si>
    <t>10025-67-9</t>
  </si>
  <si>
    <t>5714-22-7</t>
  </si>
  <si>
    <t>7783-60-0</t>
  </si>
  <si>
    <t>2699-79-8</t>
  </si>
  <si>
    <t>35400-43-2</t>
  </si>
  <si>
    <t>93-76-5</t>
  </si>
  <si>
    <t>7440-25-7</t>
  </si>
  <si>
    <t>13494-80-9</t>
  </si>
  <si>
    <t>7783-80-4</t>
  </si>
  <si>
    <t>Temephos</t>
  </si>
  <si>
    <t>TEPP</t>
  </si>
  <si>
    <t>Terphenyls</t>
  </si>
  <si>
    <t>2,3,7,8-Tetrachlorodibenzofuran</t>
  </si>
  <si>
    <t>1,1,1,2-Tetrachloro-2,2-difluroethane</t>
  </si>
  <si>
    <t>1,1,2,2-Tetrachloro-1,2-difluoroethane</t>
  </si>
  <si>
    <t>Tetrachloronaphthalene</t>
  </si>
  <si>
    <t>Tetraethyl lead (as Pb)</t>
  </si>
  <si>
    <t>Tetrahydrofuran</t>
  </si>
  <si>
    <t>Tetramethyl lead (as Pb)</t>
  </si>
  <si>
    <t>Tetramethyl succinonitrile</t>
  </si>
  <si>
    <t>Tetranitromethane</t>
  </si>
  <si>
    <t>Tetrasodium pyrophosphate</t>
  </si>
  <si>
    <t>Tetryl (2,4,6-trinitrophenylmethylnitramine)</t>
  </si>
  <si>
    <t>Thallium, soluble compounds (as Tl)</t>
  </si>
  <si>
    <t>4,4'-Thiobis (6-tert butyl-m-cresol)</t>
  </si>
  <si>
    <t>Thioglycolic acid</t>
  </si>
  <si>
    <t>Thiram</t>
  </si>
  <si>
    <t>Tin, metal</t>
  </si>
  <si>
    <t>Tin, inorganic compounds, except SnH4</t>
  </si>
  <si>
    <t>Tin, organic compounds (as Sn)</t>
  </si>
  <si>
    <t>Tin, oxide (as Sn)</t>
  </si>
  <si>
    <t>Titanium dioxide (as Ti)</t>
  </si>
  <si>
    <t>Toluene</t>
  </si>
  <si>
    <t>Toulene-2,4-diisocyanate (TDI)</t>
  </si>
  <si>
    <t>Tributyl phosphate</t>
  </si>
  <si>
    <t>Trichloroacetic acid</t>
  </si>
  <si>
    <t>1,2,4-Trichlorobenzene</t>
  </si>
  <si>
    <t>1,1,1-Trichloroethane</t>
  </si>
  <si>
    <t>3383-96-8</t>
  </si>
  <si>
    <t>107-49-3</t>
  </si>
  <si>
    <t>51207-31-0</t>
  </si>
  <si>
    <t>76-11-9</t>
  </si>
  <si>
    <t>76-12-0</t>
  </si>
  <si>
    <t>1335-88-2</t>
  </si>
  <si>
    <t>78-00-2</t>
  </si>
  <si>
    <t>109-99-9</t>
  </si>
  <si>
    <t>75-74-1</t>
  </si>
  <si>
    <t>3333-52-6</t>
  </si>
  <si>
    <t>509-14-8</t>
  </si>
  <si>
    <t>7722-88-5</t>
  </si>
  <si>
    <t>479-45-8</t>
  </si>
  <si>
    <t>96-69-5</t>
  </si>
  <si>
    <t>68-11-1</t>
  </si>
  <si>
    <t>137-26-8</t>
  </si>
  <si>
    <t>7440-31-5</t>
  </si>
  <si>
    <t>13463-67-7</t>
  </si>
  <si>
    <t>108-88-3</t>
  </si>
  <si>
    <t>584-84-9</t>
  </si>
  <si>
    <t>126-73-8</t>
  </si>
  <si>
    <t>76-03-9</t>
  </si>
  <si>
    <t>120-82-1</t>
  </si>
  <si>
    <t>Trichlorofluoromethane</t>
  </si>
  <si>
    <t>Trichloronaphthalene</t>
  </si>
  <si>
    <t>2,4,5-Trichlorophenol</t>
  </si>
  <si>
    <t>1,2,3-Trichloropropane</t>
  </si>
  <si>
    <t>1,1,2-Trichloro-1,2,2-trifluoroethane</t>
  </si>
  <si>
    <t>Tricyclohexyltin hydroxiede (Cyhexatin)</t>
  </si>
  <si>
    <t>Triethylamine</t>
  </si>
  <si>
    <t>Trimellitic anhydride</t>
  </si>
  <si>
    <t>Trimethylamine</t>
  </si>
  <si>
    <t>Trimethyl benzene</t>
  </si>
  <si>
    <t>Trimethyl phosphite</t>
  </si>
  <si>
    <t>2,4,6-Trinitrotoluene (TNT)</t>
  </si>
  <si>
    <t>Triorthocresyl phosphate</t>
  </si>
  <si>
    <t>Triphenyl amine</t>
  </si>
  <si>
    <t>Triphenyl phosphate</t>
  </si>
  <si>
    <t>Tungsten &amp; compounds, as W-soluble</t>
  </si>
  <si>
    <t>Turpentine</t>
  </si>
  <si>
    <t>Undecanethiol</t>
  </si>
  <si>
    <t>Uranium (natural) compounds (As U) soluble</t>
  </si>
  <si>
    <t>Uranium (natural) compounds (As U) insoluble</t>
  </si>
  <si>
    <t>Valeraldehyde</t>
  </si>
  <si>
    <t>Vanadium, as Pentoxide, -Dust</t>
  </si>
  <si>
    <t>Vanadium, as Pentoxide, -Fume</t>
  </si>
  <si>
    <t>Tungsten &amp; compounds, as W insoluble</t>
  </si>
  <si>
    <t>1321-65-9</t>
  </si>
  <si>
    <t>95-95-4</t>
  </si>
  <si>
    <t>96-18-4</t>
  </si>
  <si>
    <t>76-13-1</t>
  </si>
  <si>
    <t>121-44-8</t>
  </si>
  <si>
    <t>75-63-8</t>
  </si>
  <si>
    <t>552-30-7</t>
  </si>
  <si>
    <t>75-50-3</t>
  </si>
  <si>
    <t>25551-13-7</t>
  </si>
  <si>
    <t>121-45-9</t>
  </si>
  <si>
    <t>118-96-7</t>
  </si>
  <si>
    <t>73-30-8</t>
  </si>
  <si>
    <t>603-34-9</t>
  </si>
  <si>
    <t>115-86-6</t>
  </si>
  <si>
    <t>8006-64-2</t>
  </si>
  <si>
    <t>110-62-3</t>
  </si>
  <si>
    <t>1314-62-1</t>
  </si>
  <si>
    <t>Vinblastine</t>
  </si>
  <si>
    <t>Vincristine</t>
  </si>
  <si>
    <t>Vinyl acetate</t>
  </si>
  <si>
    <t>Vinylidene chloride</t>
  </si>
  <si>
    <t>Vinyl toluene</t>
  </si>
  <si>
    <t>VM &amp; P Naphtha</t>
  </si>
  <si>
    <t>Warfarin</t>
  </si>
  <si>
    <t>Welding fumes (not otherwise classified)</t>
  </si>
  <si>
    <t>o-Xylene</t>
  </si>
  <si>
    <t>m-Xylene</t>
  </si>
  <si>
    <t>p-Xylene</t>
  </si>
  <si>
    <t>m-Xylene, '-diamine</t>
  </si>
  <si>
    <t>Yttrium</t>
  </si>
  <si>
    <t>Zinc chloride fume</t>
  </si>
  <si>
    <t>Zinc oxide fume</t>
  </si>
  <si>
    <t>Zinc stearate</t>
  </si>
  <si>
    <t>Zirconium compounds (as Zr)</t>
  </si>
  <si>
    <t>865-21-4</t>
  </si>
  <si>
    <t>57-22-7</t>
  </si>
  <si>
    <t>108-05-4</t>
  </si>
  <si>
    <t>75-35-4</t>
  </si>
  <si>
    <t>25013-15-4</t>
  </si>
  <si>
    <t>8030-30-6</t>
  </si>
  <si>
    <t>81-81-2</t>
  </si>
  <si>
    <t>1330-20-7</t>
  </si>
  <si>
    <t>1477-55-0</t>
  </si>
  <si>
    <t>7440-65-5</t>
  </si>
  <si>
    <t>7646-85-7</t>
  </si>
  <si>
    <t>1314-13-2</t>
  </si>
  <si>
    <t>557-05-1</t>
  </si>
  <si>
    <t>Asbestos *</t>
  </si>
  <si>
    <t>Perchloroethylene *</t>
  </si>
  <si>
    <t>Nickel sulfide roasting, dust (as Ni)</t>
  </si>
  <si>
    <t>4,4'-Methylene bis (n,n-dimethyl) benzenamide</t>
  </si>
  <si>
    <t>Chlorobromomethane/bromochloromethane</t>
  </si>
  <si>
    <t>Diethyl phthalate</t>
  </si>
  <si>
    <t>Dipropylene gylcol mehtyl ether</t>
  </si>
  <si>
    <t>2-Hexanone</t>
  </si>
  <si>
    <t>Lead, inorg., fumes &amp; dusts (as Pb)</t>
  </si>
  <si>
    <t>Methanethiol</t>
  </si>
  <si>
    <t>Octachloronaphthalene</t>
  </si>
  <si>
    <t>Octanethiol</t>
  </si>
  <si>
    <t>Pentachloronaphthalene</t>
  </si>
  <si>
    <t>Perchloromethyl mercaptan</t>
  </si>
  <si>
    <t>Phenobarbital</t>
  </si>
  <si>
    <t>Phenyl ether-Diphenyl mixture (vapor)</t>
  </si>
  <si>
    <t>Pheyl-1-naphthylamine</t>
  </si>
  <si>
    <t>Perlite *</t>
  </si>
  <si>
    <t>Tungsten &amp; compounds, as W - insoluble</t>
  </si>
  <si>
    <t>Nickel, other soluble compounds (as Ni) *</t>
  </si>
  <si>
    <t>Naphtha *</t>
  </si>
  <si>
    <t>Soapstone *</t>
  </si>
  <si>
    <t>Stoddard solvent *</t>
  </si>
  <si>
    <t>Nickel, soluble compounds (as Ni) *</t>
  </si>
  <si>
    <t>Benz(a)pyrene *</t>
  </si>
  <si>
    <t>Metric</t>
  </si>
  <si>
    <t>TABLE 29-1</t>
  </si>
  <si>
    <t>TABLE 29-2</t>
  </si>
  <si>
    <t>TABLE 29-3</t>
  </si>
  <si>
    <t>Proposed Allowable Emission Rate (lb/hr)</t>
  </si>
  <si>
    <t xml:space="preserve">Hazard Limiting Values (HLV) Averaging Times = </t>
  </si>
  <si>
    <t>Yes</t>
  </si>
  <si>
    <t>No</t>
  </si>
  <si>
    <t>8-Hour</t>
  </si>
  <si>
    <t>30-Minute</t>
  </si>
  <si>
    <t>HLV</t>
  </si>
  <si>
    <r>
      <t>HLV (</t>
    </r>
    <r>
      <rPr>
        <sz val="12"/>
        <color indexed="8"/>
        <rFont val="Calibri"/>
        <family val="2"/>
      </rPr>
      <t xml:space="preserve"> 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</si>
  <si>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MASC (μg/m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</si>
  <si>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ASC (μg/m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</si>
  <si>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 xml:space="preserve">"X </t>
    </r>
    <r>
      <rPr>
        <vertAlign val="subscript"/>
        <sz val="12"/>
        <color indexed="8"/>
        <rFont val="Calibri"/>
        <family val="2"/>
      </rPr>
      <t>MAX</t>
    </r>
    <r>
      <rPr>
        <sz val="12"/>
        <color indexed="8"/>
        <rFont val="Calibri"/>
        <family val="2"/>
      </rPr>
      <t>"=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</si>
  <si>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/s</t>
    </r>
  </si>
  <si>
    <r>
      <t>HLV (</t>
    </r>
    <r>
      <rPr>
        <sz val="12"/>
        <color indexed="8"/>
        <rFont val="Calibri"/>
        <family val="2"/>
      </rPr>
      <t xml:space="preserve"> 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                    8-Hour</t>
    </r>
  </si>
  <si>
    <r>
      <t>HLV (</t>
    </r>
    <r>
      <rPr>
        <sz val="12"/>
        <color indexed="8"/>
        <rFont val="Calibri"/>
        <family val="2"/>
      </rPr>
      <t xml:space="preserve"> 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               30-Minute</t>
    </r>
  </si>
  <si>
    <r>
      <t xml:space="preserve">MASC </t>
    </r>
    <r>
      <rPr>
        <sz val="12"/>
        <color indexed="8"/>
        <rFont val="Calibri"/>
        <family val="2"/>
      </rPr>
      <t xml:space="preserve"> [Without Adjustment Factor] (μg/m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</si>
  <si>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t>Bureau of Air Management</t>
  </si>
  <si>
    <t>79 Elm Street</t>
  </si>
  <si>
    <t>Hartford, CT 06106</t>
  </si>
  <si>
    <t>Notes:</t>
  </si>
  <si>
    <t>Company Name:</t>
  </si>
  <si>
    <t>2,4,6-Trichlorophenol</t>
  </si>
  <si>
    <t>n-Nitroso-n-ethylurea</t>
  </si>
  <si>
    <t>Benzo (r,s,t) pentaphene</t>
  </si>
  <si>
    <t>alpha-Chloroacetophenone (Phenacyl chloride)</t>
  </si>
  <si>
    <t xml:space="preserve">    alpha-Chloroacetophenone (Phenacyl chloride)</t>
  </si>
  <si>
    <t>Dimethylphthalate</t>
  </si>
  <si>
    <t>Diphenylphthalate</t>
  </si>
  <si>
    <t>Fluorotrichloromethane</t>
  </si>
  <si>
    <t>51-21-8</t>
  </si>
  <si>
    <t>Hexamethylene diisocyanate</t>
  </si>
  <si>
    <t>Isopropyl acetate</t>
  </si>
  <si>
    <t>Isopropyl  acetate</t>
  </si>
  <si>
    <t>Mercury (all forms except alkyl) (as Hg)</t>
  </si>
  <si>
    <t>92-84-2</t>
  </si>
  <si>
    <t>Subtilisins (proteolytic enzymes as 100% pure crystalline enzyme)</t>
  </si>
  <si>
    <t>Trifluorobromomethane</t>
  </si>
  <si>
    <t>Glass (dust) *</t>
  </si>
  <si>
    <t>Polynuclear aromatic hydrocarbons (PAH) *</t>
  </si>
  <si>
    <t>Glass (fibrous) *</t>
  </si>
  <si>
    <t>Naphthalene</t>
  </si>
  <si>
    <t>Naphthalene diisocyanate</t>
  </si>
  <si>
    <t>Source Description:</t>
  </si>
  <si>
    <r>
      <t xml:space="preserve">MASC </t>
    </r>
    <r>
      <rPr>
        <sz val="12"/>
        <color indexed="8"/>
        <rFont val="Calibri"/>
        <family val="2"/>
      </rPr>
      <t xml:space="preserve"> [With Adjustment Factor] (μg/m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) </t>
    </r>
  </si>
  <si>
    <t>Footnotes</t>
  </si>
  <si>
    <t>None</t>
  </si>
  <si>
    <r>
      <rPr>
        <b/>
        <sz val="8"/>
        <color indexed="8"/>
        <rFont val="Arial"/>
        <family val="2"/>
      </rPr>
      <t>* Asbestos</t>
    </r>
    <r>
      <rPr>
        <sz val="8"/>
        <color indexed="8"/>
        <rFont val="Arial"/>
        <family val="2"/>
      </rPr>
      <t xml:space="preserve"> - The HLV for asbestos (all forms, including amosite, chrysotile, crocidolite, tremolite and fibrous talc) is 500 fibers, of a length of 5 micrometers or more, per cubic meter (8-hour average) and 2,500 fibers, of a length of 5 micrometers or more, per cubic meter (30-min average).</t>
    </r>
  </si>
  <si>
    <r>
      <t xml:space="preserve">* </t>
    </r>
    <r>
      <rPr>
        <b/>
        <sz val="8"/>
        <color indexed="8"/>
        <rFont val="Arial"/>
        <family val="2"/>
      </rPr>
      <t>Benz(a)pyrene</t>
    </r>
    <r>
      <rPr>
        <sz val="8"/>
        <color indexed="8"/>
        <rFont val="Arial"/>
        <family val="2"/>
      </rPr>
      <t xml:space="preserve"> - See Polycyclic Aromatic Hydrocarbons (PAH)</t>
    </r>
  </si>
  <si>
    <r>
      <t xml:space="preserve">* </t>
    </r>
    <r>
      <rPr>
        <b/>
        <sz val="8"/>
        <color indexed="8"/>
        <rFont val="Arial"/>
        <family val="2"/>
      </rPr>
      <t>Nickel, soluble compounds (as Ni)</t>
    </r>
    <r>
      <rPr>
        <sz val="8"/>
        <color indexed="8"/>
        <rFont val="Arial"/>
        <family val="2"/>
      </rPr>
      <t xml:space="preserve"> - Carcinogens</t>
    </r>
  </si>
  <si>
    <r>
      <t xml:space="preserve">* </t>
    </r>
    <r>
      <rPr>
        <b/>
        <sz val="8"/>
        <color indexed="8"/>
        <rFont val="Arial"/>
        <family val="2"/>
      </rPr>
      <t>Perchloroethylene</t>
    </r>
    <r>
      <rPr>
        <sz val="8"/>
        <color indexed="8"/>
        <rFont val="Arial"/>
        <family val="2"/>
      </rPr>
      <t xml:space="preserve"> - Perchloroethylene has been placed in Group l provisionally, pending further research by the Department of Health Services and the Hazardous Air Pollutant Review Panel.</t>
    </r>
  </si>
  <si>
    <r>
      <t xml:space="preserve">* </t>
    </r>
    <r>
      <rPr>
        <b/>
        <sz val="8"/>
        <color indexed="8"/>
        <rFont val="Arial"/>
        <family val="2"/>
      </rPr>
      <t>Polynuclear aromatic hydrocarbons (PAH)</t>
    </r>
    <r>
      <rPr>
        <sz val="8"/>
        <color indexed="8"/>
        <rFont val="Arial"/>
        <family val="2"/>
      </rPr>
      <t xml:space="preserve"> - Benzene-soluble fraction</t>
    </r>
  </si>
  <si>
    <r>
      <t xml:space="preserve">* </t>
    </r>
    <r>
      <rPr>
        <b/>
        <sz val="8"/>
        <color indexed="8"/>
        <rFont val="Arial"/>
        <family val="2"/>
      </rPr>
      <t>Tetrachlorinated dibenzo-p-dioxins</t>
    </r>
    <r>
      <rPr>
        <sz val="8"/>
        <color indexed="8"/>
        <rFont val="Arial"/>
        <family val="2"/>
      </rPr>
      <t xml:space="preserve"> - The HLV for dioxin is 0.7 picograms per cubic meter (8-hour average). There is no HLV in volumetric units. Concentration is expressed in terms of 2,3,7,8 dibenzo-p-dioxin equivalents, as defined in section 22a-l74-1. There is an ambient air quality standard for this substance contained in section 22a-174-24.</t>
    </r>
  </si>
  <si>
    <r>
      <t xml:space="preserve">* </t>
    </r>
    <r>
      <rPr>
        <b/>
        <sz val="8"/>
        <color indexed="8"/>
        <rFont val="Arial"/>
        <family val="2"/>
      </rPr>
      <t>Glass (dust)</t>
    </r>
    <r>
      <rPr>
        <sz val="8"/>
        <color indexed="8"/>
        <rFont val="Arial"/>
        <family val="2"/>
      </rPr>
      <t xml:space="preserve"> - Respirable</t>
    </r>
  </si>
  <si>
    <r>
      <t xml:space="preserve">* </t>
    </r>
    <r>
      <rPr>
        <b/>
        <sz val="8"/>
        <color indexed="8"/>
        <rFont val="Arial"/>
        <family val="2"/>
      </rPr>
      <t>Glass (fibrous)</t>
    </r>
    <r>
      <rPr>
        <sz val="8"/>
        <color indexed="8"/>
        <rFont val="Arial"/>
        <family val="2"/>
      </rPr>
      <t xml:space="preserve"> - The HLV for fibrous glass is 60,000 fibers of a length of 5 microns or greater per cubic meter (8-hour average) or 300,000 fibers of length of 5 microns or greater per cubic meter (30-minute average).</t>
    </r>
  </si>
  <si>
    <r>
      <t xml:space="preserve">* </t>
    </r>
    <r>
      <rPr>
        <b/>
        <sz val="8"/>
        <color indexed="8"/>
        <rFont val="Arial"/>
        <family val="2"/>
      </rPr>
      <t>Mica</t>
    </r>
    <r>
      <rPr>
        <sz val="8"/>
        <color indexed="8"/>
        <rFont val="Arial"/>
        <family val="2"/>
      </rPr>
      <t xml:space="preserve"> - The HLV for mica is 0.4 million particles per cubic foot (mppcf), 8-hour average and 2 mppcf, 30-minute average.</t>
    </r>
  </si>
  <si>
    <r>
      <t xml:space="preserve">* </t>
    </r>
    <r>
      <rPr>
        <b/>
        <sz val="8"/>
        <color indexed="8"/>
        <rFont val="Arial"/>
        <family val="2"/>
      </rPr>
      <t>Naphtha</t>
    </r>
    <r>
      <rPr>
        <sz val="8"/>
        <color indexed="8"/>
        <rFont val="Arial"/>
        <family val="2"/>
      </rPr>
      <t xml:space="preserve"> - See also VM&amp;P Naphtha</t>
    </r>
  </si>
  <si>
    <r>
      <t xml:space="preserve">* </t>
    </r>
    <r>
      <rPr>
        <b/>
        <sz val="8"/>
        <color indexed="8"/>
        <rFont val="Arial"/>
        <family val="2"/>
      </rPr>
      <t>Nickel, other soluble compounds (as Ni)</t>
    </r>
    <r>
      <rPr>
        <sz val="8"/>
        <color indexed="8"/>
        <rFont val="Arial"/>
        <family val="2"/>
      </rPr>
      <t xml:space="preserve"> - Non-carcinogens</t>
    </r>
  </si>
  <si>
    <r>
      <t xml:space="preserve">* </t>
    </r>
    <r>
      <rPr>
        <b/>
        <sz val="8"/>
        <color indexed="8"/>
        <rFont val="Arial"/>
        <family val="2"/>
      </rPr>
      <t xml:space="preserve">Perlite </t>
    </r>
    <r>
      <rPr>
        <sz val="8"/>
        <color indexed="8"/>
        <rFont val="Arial"/>
        <family val="2"/>
      </rPr>
      <t>- The HLV for perlite is 0.6 million particles per cubic foot (mppcf), 8-hour average and 3 mppcf, 30-minute average.</t>
    </r>
  </si>
  <si>
    <r>
      <t xml:space="preserve">* </t>
    </r>
    <r>
      <rPr>
        <b/>
        <sz val="8"/>
        <color indexed="8"/>
        <rFont val="Arial"/>
        <family val="2"/>
      </rPr>
      <t>Soapstone</t>
    </r>
    <r>
      <rPr>
        <sz val="8"/>
        <color indexed="8"/>
        <rFont val="Arial"/>
        <family val="2"/>
      </rPr>
      <t xml:space="preserve"> - The  HLV for soapstone is 0.4 million particles per cubic foot (mppcf), 8-hour average and 2 mppcf, 30-minute average.</t>
    </r>
  </si>
  <si>
    <r>
      <t xml:space="preserve">* </t>
    </r>
    <r>
      <rPr>
        <b/>
        <sz val="8"/>
        <color indexed="8"/>
        <rFont val="Arial"/>
        <family val="2"/>
      </rPr>
      <t>Stoddard solvent</t>
    </r>
    <r>
      <rPr>
        <sz val="8"/>
        <color indexed="8"/>
        <rFont val="Arial"/>
        <family val="2"/>
      </rPr>
      <t xml:space="preserve"> - Petroleum solvents generally, except kerosene.</t>
    </r>
  </si>
  <si>
    <r>
      <t xml:space="preserve">30-minute MASC </t>
    </r>
    <r>
      <rPr>
        <sz val="12"/>
        <color indexed="8"/>
        <rFont val="Calibri"/>
        <family val="2"/>
      </rPr>
      <t xml:space="preserve"> [Without Adjustment Factor] (μg/m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</si>
  <si>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t xml:space="preserve">                     CT DEEP Maximum Allowable Stack Concentration (MASC) Calculator</t>
  </si>
  <si>
    <t xml:space="preserve">Created by Raquel Herrera, APCE </t>
  </si>
  <si>
    <t>Connecticut Department of Energy and Environmental Protection</t>
  </si>
  <si>
    <t>CT DEEP MASC Calculator v1.0</t>
  </si>
  <si>
    <t>Trifluoromonobomomethane</t>
  </si>
  <si>
    <t>October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</si>
</sst>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.0"/>
    <numFmt numFmtId="167" formatCode="00000"/>
    <numFmt numFmtId="168" formatCode="0.000E+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Calibri"/>
      <family val="2"/>
    </font>
    <font>
      <sz val="11.5"/>
      <color indexed="8"/>
      <name val="Calibri"/>
      <family val="2"/>
    </font>
    <font>
      <b/>
      <sz val="32"/>
      <color indexed="8"/>
      <name val="Calibri"/>
      <family val="2"/>
    </font>
    <font>
      <sz val="32"/>
      <color indexed="8"/>
      <name val="Calibri"/>
      <family val="2"/>
    </font>
    <font>
      <sz val="11"/>
      <color indexed="8"/>
      <name val="Garamond"/>
      <family val="1"/>
    </font>
    <font>
      <sz val="12"/>
      <color indexed="10"/>
      <name val="Calibri"/>
      <family val="2"/>
    </font>
    <font>
      <sz val="12"/>
      <color indexed="55"/>
      <name val="Calibri"/>
      <family val="2"/>
    </font>
    <font>
      <sz val="12"/>
      <color indexed="22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47"/>
      <name val="Arial"/>
      <family val="2"/>
    </font>
    <font>
      <b/>
      <u val="single"/>
      <sz val="12"/>
      <color indexed="8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6"/>
      <color theme="1"/>
      <name val="Calibri"/>
      <family val="2"/>
    </font>
    <font>
      <sz val="11.5"/>
      <color theme="1"/>
      <name val="Calibri"/>
      <family val="2"/>
    </font>
    <font>
      <b/>
      <sz val="32"/>
      <color theme="1"/>
      <name val="Calibri"/>
      <family val="2"/>
    </font>
    <font>
      <sz val="32"/>
      <color theme="1"/>
      <name val="Calibri"/>
      <family val="2"/>
    </font>
    <font>
      <sz val="11"/>
      <color theme="1"/>
      <name val="Garamond"/>
      <family val="1"/>
    </font>
    <font>
      <sz val="12"/>
      <color rgb="FFFF0000"/>
      <name val="Calibri"/>
      <family val="2"/>
    </font>
    <font>
      <sz val="12"/>
      <color theme="0" tint="-0.24993999302387238"/>
      <name val="Calibri"/>
      <family val="2"/>
    </font>
    <font>
      <sz val="12"/>
      <color theme="0" tint="-0.04997999966144562"/>
      <name val="Calibri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11"/>
      <color theme="9" tint="0.7999799847602844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3" fillId="0" borderId="0" xfId="0" applyFont="1" applyFill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4" fillId="0" borderId="10" xfId="0" applyFont="1" applyFill="1" applyBorder="1" applyAlignment="1" applyProtection="1">
      <alignment horizontal="left" vertical="top"/>
      <protection hidden="1"/>
    </xf>
    <xf numFmtId="0" fontId="63" fillId="0" borderId="0" xfId="0" applyFont="1" applyBorder="1" applyAlignment="1" applyProtection="1">
      <alignment/>
      <protection hidden="1"/>
    </xf>
    <xf numFmtId="2" fontId="63" fillId="6" borderId="11" xfId="0" applyNumberFormat="1" applyFont="1" applyFill="1" applyBorder="1" applyAlignment="1" applyProtection="1">
      <alignment horizontal="center"/>
      <protection hidden="1"/>
    </xf>
    <xf numFmtId="2" fontId="63" fillId="6" borderId="12" xfId="0" applyNumberFormat="1" applyFont="1" applyFill="1" applyBorder="1" applyAlignment="1" applyProtection="1">
      <alignment horizontal="center"/>
      <protection hidden="1"/>
    </xf>
    <xf numFmtId="2" fontId="63" fillId="6" borderId="13" xfId="0" applyNumberFormat="1" applyFont="1" applyFill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0" fillId="7" borderId="0" xfId="0" applyFill="1" applyBorder="1" applyAlignment="1">
      <alignment/>
    </xf>
    <xf numFmtId="0" fontId="62" fillId="7" borderId="0" xfId="0" applyFont="1" applyFill="1" applyBorder="1" applyAlignment="1">
      <alignment horizontal="center" vertical="center" wrapText="1" shrinkToFit="1"/>
    </xf>
    <xf numFmtId="0" fontId="62" fillId="7" borderId="0" xfId="0" applyFont="1" applyFill="1" applyBorder="1" applyAlignment="1">
      <alignment vertical="center"/>
    </xf>
    <xf numFmtId="0" fontId="62" fillId="7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/>
    </xf>
    <xf numFmtId="0" fontId="62" fillId="7" borderId="0" xfId="0" applyFont="1" applyFill="1" applyBorder="1" applyAlignment="1">
      <alignment horizontal="left"/>
    </xf>
    <xf numFmtId="3" fontId="62" fillId="7" borderId="0" xfId="0" applyNumberFormat="1" applyFont="1" applyFill="1" applyBorder="1" applyAlignment="1">
      <alignment horizontal="left"/>
    </xf>
    <xf numFmtId="0" fontId="62" fillId="7" borderId="14" xfId="0" applyFont="1" applyFill="1" applyBorder="1" applyAlignment="1">
      <alignment/>
    </xf>
    <xf numFmtId="0" fontId="0" fillId="7" borderId="15" xfId="0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 vertical="center" wrapText="1" shrinkToFit="1"/>
    </xf>
    <xf numFmtId="0" fontId="62" fillId="7" borderId="15" xfId="0" applyFont="1" applyFill="1" applyBorder="1" applyAlignment="1">
      <alignment horizontal="center" vertical="center"/>
    </xf>
    <xf numFmtId="0" fontId="62" fillId="7" borderId="15" xfId="0" applyFont="1" applyFill="1" applyBorder="1" applyAlignment="1" quotePrefix="1">
      <alignment horizontal="center" vertical="center"/>
    </xf>
    <xf numFmtId="0" fontId="62" fillId="7" borderId="15" xfId="0" applyNumberFormat="1" applyFont="1" applyFill="1" applyBorder="1" applyAlignment="1" quotePrefix="1">
      <alignment horizontal="center" vertical="center"/>
    </xf>
    <xf numFmtId="14" fontId="62" fillId="7" borderId="15" xfId="0" applyNumberFormat="1" applyFont="1" applyFill="1" applyBorder="1" applyAlignment="1">
      <alignment horizontal="center" vertical="center"/>
    </xf>
    <xf numFmtId="14" fontId="62" fillId="7" borderId="15" xfId="0" applyNumberFormat="1" applyFont="1" applyFill="1" applyBorder="1" applyAlignment="1" quotePrefix="1">
      <alignment horizontal="center" vertical="center"/>
    </xf>
    <xf numFmtId="0" fontId="62" fillId="7" borderId="13" xfId="0" applyFont="1" applyFill="1" applyBorder="1" applyAlignment="1" quotePrefix="1">
      <alignment horizontal="center" vertical="center"/>
    </xf>
    <xf numFmtId="3" fontId="62" fillId="7" borderId="15" xfId="0" applyNumberFormat="1" applyFont="1" applyFill="1" applyBorder="1" applyAlignment="1">
      <alignment horizontal="center" vertical="center"/>
    </xf>
    <xf numFmtId="0" fontId="62" fillId="7" borderId="15" xfId="0" applyFont="1" applyFill="1" applyBorder="1" applyAlignment="1" quotePrefix="1">
      <alignment horizontal="center"/>
    </xf>
    <xf numFmtId="0" fontId="62" fillId="7" borderId="15" xfId="0" applyFont="1" applyFill="1" applyBorder="1" applyAlignment="1">
      <alignment horizontal="center"/>
    </xf>
    <xf numFmtId="0" fontId="62" fillId="7" borderId="15" xfId="0" applyFont="1" applyFill="1" applyBorder="1" applyAlignment="1">
      <alignment vertical="center"/>
    </xf>
    <xf numFmtId="166" fontId="62" fillId="7" borderId="15" xfId="0" applyNumberFormat="1" applyFont="1" applyFill="1" applyBorder="1" applyAlignment="1">
      <alignment horizontal="center" vertical="center"/>
    </xf>
    <xf numFmtId="3" fontId="62" fillId="7" borderId="15" xfId="0" applyNumberFormat="1" applyFont="1" applyFill="1" applyBorder="1" applyAlignment="1" quotePrefix="1">
      <alignment horizontal="center" vertical="center"/>
    </xf>
    <xf numFmtId="3" fontId="62" fillId="7" borderId="15" xfId="0" applyNumberFormat="1" applyFont="1" applyFill="1" applyBorder="1" applyAlignment="1">
      <alignment horizontal="center"/>
    </xf>
    <xf numFmtId="3" fontId="62" fillId="7" borderId="15" xfId="0" applyNumberFormat="1" applyFont="1" applyFill="1" applyBorder="1" applyAlignment="1" quotePrefix="1">
      <alignment horizontal="center"/>
    </xf>
    <xf numFmtId="166" fontId="62" fillId="7" borderId="15" xfId="0" applyNumberFormat="1" applyFont="1" applyFill="1" applyBorder="1" applyAlignment="1">
      <alignment horizontal="center"/>
    </xf>
    <xf numFmtId="4" fontId="62" fillId="7" borderId="15" xfId="0" applyNumberFormat="1" applyFont="1" applyFill="1" applyBorder="1" applyAlignment="1">
      <alignment horizontal="center"/>
    </xf>
    <xf numFmtId="166" fontId="62" fillId="7" borderId="15" xfId="0" applyNumberFormat="1" applyFont="1" applyFill="1" applyBorder="1" applyAlignment="1" quotePrefix="1">
      <alignment horizontal="center"/>
    </xf>
    <xf numFmtId="3" fontId="62" fillId="7" borderId="13" xfId="0" applyNumberFormat="1" applyFont="1" applyFill="1" applyBorder="1" applyAlignment="1">
      <alignment horizontal="center"/>
    </xf>
    <xf numFmtId="0" fontId="63" fillId="33" borderId="16" xfId="0" applyFont="1" applyFill="1" applyBorder="1" applyAlignment="1" applyProtection="1">
      <alignment/>
      <protection hidden="1"/>
    </xf>
    <xf numFmtId="0" fontId="63" fillId="33" borderId="17" xfId="0" applyFont="1" applyFill="1" applyBorder="1" applyAlignment="1" applyProtection="1">
      <alignment horizontal="left"/>
      <protection hidden="1"/>
    </xf>
    <xf numFmtId="0" fontId="6" fillId="33" borderId="17" xfId="0" applyFont="1" applyFill="1" applyBorder="1" applyAlignment="1" applyProtection="1">
      <alignment horizontal="left"/>
      <protection hidden="1"/>
    </xf>
    <xf numFmtId="0" fontId="63" fillId="33" borderId="18" xfId="0" applyFont="1" applyFill="1" applyBorder="1" applyAlignment="1" applyProtection="1">
      <alignment/>
      <protection hidden="1"/>
    </xf>
    <xf numFmtId="0" fontId="63" fillId="33" borderId="19" xfId="0" applyFont="1" applyFill="1" applyBorder="1" applyAlignment="1" applyProtection="1">
      <alignment/>
      <protection hidden="1"/>
    </xf>
    <xf numFmtId="0" fontId="63" fillId="33" borderId="10" xfId="0" applyFont="1" applyFill="1" applyBorder="1" applyAlignment="1" applyProtection="1">
      <alignment horizontal="right"/>
      <protection hidden="1"/>
    </xf>
    <xf numFmtId="0" fontId="63" fillId="33" borderId="20" xfId="0" applyFont="1" applyFill="1" applyBorder="1" applyAlignment="1" applyProtection="1">
      <alignment/>
      <protection hidden="1"/>
    </xf>
    <xf numFmtId="0" fontId="63" fillId="33" borderId="21" xfId="0" applyFont="1" applyFill="1" applyBorder="1" applyAlignment="1" applyProtection="1">
      <alignment/>
      <protection hidden="1"/>
    </xf>
    <xf numFmtId="0" fontId="63" fillId="33" borderId="14" xfId="0" applyFont="1" applyFill="1" applyBorder="1" applyAlignment="1" applyProtection="1">
      <alignment/>
      <protection hidden="1"/>
    </xf>
    <xf numFmtId="0" fontId="63" fillId="33" borderId="12" xfId="0" applyFont="1" applyFill="1" applyBorder="1" applyAlignment="1" applyProtection="1">
      <alignment horizontal="center" vertical="center"/>
      <protection hidden="1"/>
    </xf>
    <xf numFmtId="0" fontId="63" fillId="33" borderId="21" xfId="0" applyFont="1" applyFill="1" applyBorder="1" applyAlignment="1" applyProtection="1">
      <alignment horizontal="center" vertical="center" wrapText="1" shrinkToFit="1"/>
      <protection hidden="1"/>
    </xf>
    <xf numFmtId="0" fontId="63" fillId="33" borderId="11" xfId="0" applyFont="1" applyFill="1" applyBorder="1" applyAlignment="1" applyProtection="1">
      <alignment horizontal="center" vertical="center" wrapText="1" shrinkToFit="1"/>
      <protection hidden="1"/>
    </xf>
    <xf numFmtId="0" fontId="63" fillId="33" borderId="12" xfId="0" applyFont="1" applyFill="1" applyBorder="1" applyAlignment="1" applyProtection="1">
      <alignment horizontal="center" vertical="center" wrapText="1" shrinkToFit="1"/>
      <protection hidden="1"/>
    </xf>
    <xf numFmtId="0" fontId="63" fillId="6" borderId="11" xfId="0" applyFont="1" applyFill="1" applyBorder="1" applyAlignment="1" applyProtection="1">
      <alignment horizontal="center" wrapText="1" shrinkToFit="1"/>
      <protection hidden="1"/>
    </xf>
    <xf numFmtId="11" fontId="63" fillId="6" borderId="11" xfId="0" applyNumberFormat="1" applyFont="1" applyFill="1" applyBorder="1" applyAlignment="1" applyProtection="1">
      <alignment horizontal="center" wrapText="1" shrinkToFit="1"/>
      <protection hidden="1"/>
    </xf>
    <xf numFmtId="0" fontId="63" fillId="6" borderId="15" xfId="0" applyFont="1" applyFill="1" applyBorder="1" applyAlignment="1" applyProtection="1">
      <alignment horizontal="center" wrapText="1" shrinkToFit="1"/>
      <protection hidden="1"/>
    </xf>
    <xf numFmtId="11" fontId="63" fillId="6" borderId="15" xfId="0" applyNumberFormat="1" applyFont="1" applyFill="1" applyBorder="1" applyAlignment="1" applyProtection="1">
      <alignment horizontal="center" wrapText="1" shrinkToFit="1"/>
      <protection hidden="1"/>
    </xf>
    <xf numFmtId="0" fontId="63" fillId="6" borderId="13" xfId="0" applyFont="1" applyFill="1" applyBorder="1" applyAlignment="1" applyProtection="1">
      <alignment horizontal="center" wrapText="1" shrinkToFit="1"/>
      <protection hidden="1"/>
    </xf>
    <xf numFmtId="11" fontId="63" fillId="6" borderId="13" xfId="0" applyNumberFormat="1" applyFont="1" applyFill="1" applyBorder="1" applyAlignment="1" applyProtection="1">
      <alignment horizontal="center" wrapText="1" shrinkToFit="1"/>
      <protection hidden="1"/>
    </xf>
    <xf numFmtId="0" fontId="62" fillId="33" borderId="11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 vertical="center" wrapText="1" shrinkToFit="1"/>
    </xf>
    <xf numFmtId="0" fontId="0" fillId="5" borderId="0" xfId="18" applyBorder="1" applyAlignment="1">
      <alignment/>
    </xf>
    <xf numFmtId="0" fontId="65" fillId="5" borderId="0" xfId="18" applyFont="1" applyBorder="1" applyAlignment="1">
      <alignment horizontal="center"/>
    </xf>
    <xf numFmtId="0" fontId="65" fillId="5" borderId="0" xfId="18" applyFont="1" applyBorder="1" applyAlignment="1">
      <alignment/>
    </xf>
    <xf numFmtId="0" fontId="66" fillId="5" borderId="0" xfId="18" applyFont="1" applyBorder="1" applyAlignment="1">
      <alignment horizontal="center"/>
    </xf>
    <xf numFmtId="0" fontId="66" fillId="5" borderId="0" xfId="18" applyFont="1" applyBorder="1" applyAlignment="1">
      <alignment/>
    </xf>
    <xf numFmtId="0" fontId="63" fillId="5" borderId="0" xfId="18" applyFont="1" applyBorder="1" applyAlignment="1">
      <alignment/>
    </xf>
    <xf numFmtId="17" fontId="65" fillId="5" borderId="0" xfId="18" applyNumberFormat="1" applyFont="1" applyBorder="1" applyAlignment="1" quotePrefix="1">
      <alignment horizontal="center"/>
    </xf>
    <xf numFmtId="0" fontId="60" fillId="5" borderId="0" xfId="18" applyFont="1" applyBorder="1" applyAlignment="1">
      <alignment horizontal="center"/>
    </xf>
    <xf numFmtId="0" fontId="67" fillId="5" borderId="0" xfId="18" applyFont="1" applyBorder="1" applyAlignment="1">
      <alignment horizontal="center"/>
    </xf>
    <xf numFmtId="0" fontId="67" fillId="5" borderId="0" xfId="18" applyFont="1" applyBorder="1" applyAlignment="1">
      <alignment/>
    </xf>
    <xf numFmtId="0" fontId="60" fillId="5" borderId="0" xfId="18" applyFont="1" applyBorder="1" applyAlignment="1">
      <alignment/>
    </xf>
    <xf numFmtId="0" fontId="0" fillId="5" borderId="0" xfId="18" applyBorder="1" applyAlignment="1">
      <alignment horizontal="center"/>
    </xf>
    <xf numFmtId="0" fontId="0" fillId="5" borderId="0" xfId="18" applyBorder="1" applyAlignment="1" quotePrefix="1">
      <alignment/>
    </xf>
    <xf numFmtId="17" fontId="0" fillId="5" borderId="0" xfId="18" applyNumberFormat="1" applyBorder="1" applyAlignment="1">
      <alignment/>
    </xf>
    <xf numFmtId="0" fontId="68" fillId="5" borderId="0" xfId="18" applyFont="1" applyBorder="1" applyAlignment="1">
      <alignment/>
    </xf>
    <xf numFmtId="0" fontId="63" fillId="3" borderId="11" xfId="0" applyFont="1" applyFill="1" applyBorder="1" applyAlignment="1" applyProtection="1">
      <alignment horizontal="center" vertical="center"/>
      <protection hidden="1"/>
    </xf>
    <xf numFmtId="0" fontId="63" fillId="33" borderId="15" xfId="0" applyFont="1" applyFill="1" applyBorder="1" applyAlignment="1" applyProtection="1">
      <alignment horizontal="center" vertical="center"/>
      <protection hidden="1"/>
    </xf>
    <xf numFmtId="0" fontId="63" fillId="3" borderId="15" xfId="0" applyFont="1" applyFill="1" applyBorder="1" applyAlignment="1" applyProtection="1">
      <alignment horizontal="center" vertical="center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63" fillId="3" borderId="12" xfId="0" applyFont="1" applyFill="1" applyBorder="1" applyAlignment="1" applyProtection="1">
      <alignment horizontal="center" vertical="center"/>
      <protection locked="0"/>
    </xf>
    <xf numFmtId="3" fontId="63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/>
      <protection hidden="1"/>
    </xf>
    <xf numFmtId="11" fontId="63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3" fillId="33" borderId="17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63" fillId="15" borderId="22" xfId="0" applyFont="1" applyFill="1" applyBorder="1" applyAlignment="1" applyProtection="1">
      <alignment horizontal="center" vertical="center"/>
      <protection hidden="1"/>
    </xf>
    <xf numFmtId="0" fontId="63" fillId="15" borderId="12" xfId="0" applyFont="1" applyFill="1" applyBorder="1" applyAlignment="1" applyProtection="1">
      <alignment horizontal="center" vertical="center"/>
      <protection hidden="1"/>
    </xf>
    <xf numFmtId="0" fontId="63" fillId="15" borderId="23" xfId="0" applyFont="1" applyFill="1" applyBorder="1" applyAlignment="1" applyProtection="1">
      <alignment horizontal="center" vertical="center"/>
      <protection hidden="1"/>
    </xf>
    <xf numFmtId="0" fontId="63" fillId="15" borderId="12" xfId="0" applyFont="1" applyFill="1" applyBorder="1" applyAlignment="1" applyProtection="1">
      <alignment horizontal="center" vertical="center" wrapText="1" shrinkToFit="1"/>
      <protection hidden="1"/>
    </xf>
    <xf numFmtId="0" fontId="63" fillId="15" borderId="21" xfId="0" applyFont="1" applyFill="1" applyBorder="1" applyAlignment="1" applyProtection="1">
      <alignment horizontal="center" vertical="center"/>
      <protection hidden="1"/>
    </xf>
    <xf numFmtId="0" fontId="63" fillId="15" borderId="24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63" fillId="3" borderId="12" xfId="0" applyFont="1" applyFill="1" applyBorder="1" applyAlignment="1" applyProtection="1">
      <alignment horizontal="center" vertical="center"/>
      <protection hidden="1" locked="0"/>
    </xf>
    <xf numFmtId="3" fontId="63" fillId="3" borderId="12" xfId="0" applyNumberFormat="1" applyFont="1" applyFill="1" applyBorder="1" applyAlignment="1" applyProtection="1">
      <alignment horizontal="center" vertical="center"/>
      <protection hidden="1" locked="0"/>
    </xf>
    <xf numFmtId="0" fontId="63" fillId="3" borderId="19" xfId="0" applyFont="1" applyFill="1" applyBorder="1" applyAlignment="1" applyProtection="1">
      <alignment horizontal="center" vertical="center"/>
      <protection hidden="1" locked="0"/>
    </xf>
    <xf numFmtId="0" fontId="63" fillId="33" borderId="10" xfId="0" applyFont="1" applyFill="1" applyBorder="1" applyAlignment="1" applyProtection="1">
      <alignment horizontal="center" vertical="center"/>
      <protection hidden="1" locked="0"/>
    </xf>
    <xf numFmtId="0" fontId="63" fillId="3" borderId="10" xfId="0" applyFont="1" applyFill="1" applyBorder="1" applyAlignment="1" applyProtection="1">
      <alignment horizontal="center" vertical="center"/>
      <protection hidden="1" locked="0"/>
    </xf>
    <xf numFmtId="0" fontId="9" fillId="3" borderId="10" xfId="0" applyFont="1" applyFill="1" applyBorder="1" applyAlignment="1" applyProtection="1">
      <alignment horizontal="center" vertical="center"/>
      <protection hidden="1" locked="0"/>
    </xf>
    <xf numFmtId="0" fontId="62" fillId="0" borderId="0" xfId="0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63" fillId="33" borderId="19" xfId="0" applyFont="1" applyFill="1" applyBorder="1" applyAlignment="1" applyProtection="1">
      <alignment horizontal="right"/>
      <protection hidden="1"/>
    </xf>
    <xf numFmtId="0" fontId="63" fillId="0" borderId="0" xfId="0" applyFont="1" applyFill="1" applyBorder="1" applyAlignment="1" applyProtection="1">
      <alignment horizontal="left" shrinkToFit="1"/>
      <protection hidden="1"/>
    </xf>
    <xf numFmtId="0" fontId="0" fillId="34" borderId="22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63" fillId="33" borderId="21" xfId="0" applyFont="1" applyFill="1" applyBorder="1" applyAlignment="1" applyProtection="1">
      <alignment horizontal="center" vertical="center" wrapText="1"/>
      <protection hidden="1"/>
    </xf>
    <xf numFmtId="0" fontId="62" fillId="7" borderId="10" xfId="0" applyFont="1" applyFill="1" applyBorder="1" applyAlignment="1">
      <alignment horizontal="left"/>
    </xf>
    <xf numFmtId="0" fontId="63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62" fillId="4" borderId="0" xfId="0" applyFont="1" applyFill="1" applyBorder="1" applyAlignment="1" applyProtection="1">
      <alignment/>
      <protection/>
    </xf>
    <xf numFmtId="11" fontId="9" fillId="3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3" fontId="63" fillId="0" borderId="0" xfId="0" applyNumberFormat="1" applyFont="1" applyFill="1" applyBorder="1" applyAlignment="1" applyProtection="1">
      <alignment horizontal="center" vertical="center"/>
      <protection hidden="1"/>
    </xf>
    <xf numFmtId="11" fontId="9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1" fontId="63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3" fillId="0" borderId="0" xfId="0" applyFont="1" applyFill="1" applyBorder="1" applyAlignment="1" applyProtection="1">
      <alignment horizontal="center" vertical="center" wrapText="1" shrinkToFit="1"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3" fillId="3" borderId="20" xfId="0" applyFont="1" applyFill="1" applyBorder="1" applyAlignment="1" applyProtection="1">
      <alignment horizontal="center" vertical="center"/>
      <protection hidden="1" locked="0"/>
    </xf>
    <xf numFmtId="0" fontId="63" fillId="3" borderId="13" xfId="0" applyFont="1" applyFill="1" applyBorder="1" applyAlignment="1" applyProtection="1">
      <alignment horizontal="center" vertical="center"/>
      <protection hidden="1"/>
    </xf>
    <xf numFmtId="11" fontId="63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11" fontId="9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11" fontId="9" fillId="33" borderId="15" xfId="0" applyNumberFormat="1" applyFont="1" applyFill="1" applyBorder="1" applyAlignment="1" applyProtection="1">
      <alignment horizontal="center" vertical="center"/>
      <protection hidden="1"/>
    </xf>
    <xf numFmtId="11" fontId="9" fillId="3" borderId="15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70" fillId="0" borderId="0" xfId="0" applyNumberFormat="1" applyFont="1" applyFill="1" applyBorder="1" applyAlignment="1" applyProtection="1">
      <alignment horizontal="center" vertical="center"/>
      <protection hidden="1"/>
    </xf>
    <xf numFmtId="11" fontId="70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70" fillId="0" borderId="0" xfId="0" applyFont="1" applyFill="1" applyBorder="1" applyAlignment="1" applyProtection="1">
      <alignment horizontal="center" vertical="center" wrapText="1" shrinkToFit="1"/>
      <protection hidden="1"/>
    </xf>
    <xf numFmtId="0" fontId="0" fillId="34" borderId="12" xfId="0" applyFill="1" applyBorder="1" applyAlignment="1" applyProtection="1">
      <alignment horizontal="center" vertical="center" shrinkToFit="1"/>
      <protection hidden="1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hidden="1" locked="0"/>
    </xf>
    <xf numFmtId="0" fontId="63" fillId="3" borderId="21" xfId="0" applyNumberFormat="1" applyFont="1" applyFill="1" applyBorder="1" applyAlignment="1" applyProtection="1">
      <alignment horizontal="center" vertical="center"/>
      <protection hidden="1"/>
    </xf>
    <xf numFmtId="0" fontId="63" fillId="33" borderId="0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0" fontId="63" fillId="3" borderId="14" xfId="0" applyNumberFormat="1" applyFont="1" applyFill="1" applyBorder="1" applyAlignment="1" applyProtection="1">
      <alignment horizontal="center" vertical="center"/>
      <protection hidden="1"/>
    </xf>
    <xf numFmtId="11" fontId="63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1" fontId="63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11" fontId="9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11" fontId="63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11" fontId="9" fillId="3" borderId="21" xfId="0" applyNumberFormat="1" applyFont="1" applyFill="1" applyBorder="1" applyAlignment="1" applyProtection="1">
      <alignment horizontal="center" vertical="center" wrapText="1" shrinkToFit="1"/>
      <protection hidden="1"/>
    </xf>
    <xf numFmtId="11" fontId="9" fillId="33" borderId="0" xfId="0" applyNumberFormat="1" applyFont="1" applyFill="1" applyBorder="1" applyAlignment="1" applyProtection="1">
      <alignment horizontal="center" vertical="center" wrapText="1" shrinkToFit="1"/>
      <protection hidden="1"/>
    </xf>
    <xf numFmtId="11" fontId="9" fillId="3" borderId="0" xfId="0" applyNumberFormat="1" applyFont="1" applyFill="1" applyBorder="1" applyAlignment="1" applyProtection="1">
      <alignment horizontal="center" vertical="center" wrapText="1" shrinkToFit="1"/>
      <protection hidden="1"/>
    </xf>
    <xf numFmtId="11" fontId="9" fillId="3" borderId="14" xfId="0" applyNumberFormat="1" applyFont="1" applyFill="1" applyBorder="1" applyAlignment="1" applyProtection="1">
      <alignment horizontal="center" vertical="center" wrapText="1" shrinkToFit="1"/>
      <protection hidden="1"/>
    </xf>
    <xf numFmtId="0" fontId="63" fillId="3" borderId="16" xfId="0" applyFont="1" applyFill="1" applyBorder="1" applyAlignment="1" applyProtection="1">
      <alignment horizontal="center" vertical="center" wrapText="1" shrinkToFit="1"/>
      <protection hidden="1"/>
    </xf>
    <xf numFmtId="0" fontId="63" fillId="33" borderId="17" xfId="0" applyFont="1" applyFill="1" applyBorder="1" applyAlignment="1" applyProtection="1">
      <alignment horizontal="center" vertical="center" wrapText="1" shrinkToFit="1"/>
      <protection hidden="1"/>
    </xf>
    <xf numFmtId="0" fontId="63" fillId="3" borderId="17" xfId="0" applyFont="1" applyFill="1" applyBorder="1" applyAlignment="1" applyProtection="1">
      <alignment horizontal="center" vertical="center" wrapText="1" shrinkToFit="1"/>
      <protection hidden="1"/>
    </xf>
    <xf numFmtId="0" fontId="9" fillId="3" borderId="17" xfId="0" applyFont="1" applyFill="1" applyBorder="1" applyAlignment="1" applyProtection="1">
      <alignment horizontal="center" vertical="center" wrapText="1" shrinkToFit="1"/>
      <protection hidden="1"/>
    </xf>
    <xf numFmtId="0" fontId="63" fillId="3" borderId="18" xfId="0" applyFont="1" applyFill="1" applyBorder="1" applyAlignment="1" applyProtection="1">
      <alignment horizontal="center" vertical="center" wrapText="1" shrinkToFit="1"/>
      <protection hidden="1"/>
    </xf>
    <xf numFmtId="11" fontId="63" fillId="3" borderId="11" xfId="0" applyNumberFormat="1" applyFont="1" applyFill="1" applyBorder="1" applyAlignment="1" applyProtection="1">
      <alignment horizontal="center" vertical="center" wrapText="1" shrinkToFit="1"/>
      <protection hidden="1"/>
    </xf>
    <xf numFmtId="11" fontId="63" fillId="33" borderId="15" xfId="0" applyNumberFormat="1" applyFont="1" applyFill="1" applyBorder="1" applyAlignment="1" applyProtection="1">
      <alignment horizontal="center" vertical="center" wrapText="1" shrinkToFit="1"/>
      <protection hidden="1"/>
    </xf>
    <xf numFmtId="11" fontId="63" fillId="3" borderId="15" xfId="0" applyNumberFormat="1" applyFont="1" applyFill="1" applyBorder="1" applyAlignment="1" applyProtection="1">
      <alignment horizontal="center" vertical="center" wrapText="1" shrinkToFit="1"/>
      <protection hidden="1"/>
    </xf>
    <xf numFmtId="11" fontId="63" fillId="3" borderId="13" xfId="0" applyNumberFormat="1" applyFont="1" applyFill="1" applyBorder="1" applyAlignment="1" applyProtection="1">
      <alignment horizontal="center" vertical="center" wrapText="1" shrinkToFit="1"/>
      <protection hidden="1"/>
    </xf>
    <xf numFmtId="11" fontId="63" fillId="0" borderId="0" xfId="0" applyNumberFormat="1" applyFont="1" applyFill="1" applyBorder="1" applyAlignment="1" applyProtection="1">
      <alignment horizontal="center" vertical="center"/>
      <protection hidden="1"/>
    </xf>
    <xf numFmtId="11" fontId="9" fillId="33" borderId="15" xfId="0" applyNumberFormat="1" applyFont="1" applyFill="1" applyBorder="1" applyAlignment="1" applyProtection="1">
      <alignment horizontal="center" vertical="center" wrapText="1" shrinkToFit="1"/>
      <protection hidden="1"/>
    </xf>
    <xf numFmtId="11" fontId="63" fillId="3" borderId="0" xfId="0" applyNumberFormat="1" applyFont="1" applyFill="1" applyBorder="1" applyAlignment="1" applyProtection="1">
      <alignment horizontal="center" vertical="center"/>
      <protection locked="0"/>
    </xf>
    <xf numFmtId="1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63" fillId="3" borderId="10" xfId="0" applyFont="1" applyFill="1" applyBorder="1" applyAlignment="1" applyProtection="1">
      <alignment horizontal="center" vertical="center"/>
      <protection hidden="1"/>
    </xf>
    <xf numFmtId="0" fontId="63" fillId="3" borderId="17" xfId="0" applyFont="1" applyFill="1" applyBorder="1" applyAlignment="1" applyProtection="1">
      <alignment horizontal="center" vertical="center"/>
      <protection hidden="1"/>
    </xf>
    <xf numFmtId="11" fontId="9" fillId="33" borderId="13" xfId="0" applyNumberFormat="1" applyFont="1" applyFill="1" applyBorder="1" applyAlignment="1" applyProtection="1">
      <alignment horizontal="center" vertical="center"/>
      <protection hidden="1"/>
    </xf>
    <xf numFmtId="0" fontId="63" fillId="33" borderId="19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3" fillId="33" borderId="20" xfId="0" applyFont="1" applyFill="1" applyBorder="1" applyAlignment="1" applyProtection="1">
      <alignment horizontal="center" vertical="center"/>
      <protection hidden="1"/>
    </xf>
    <xf numFmtId="11" fontId="63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11" fontId="63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11" fontId="9" fillId="33" borderId="0" xfId="0" applyNumberFormat="1" applyFont="1" applyFill="1" applyBorder="1" applyAlignment="1" applyProtection="1">
      <alignment horizontal="center" vertical="center"/>
      <protection locked="0"/>
    </xf>
    <xf numFmtId="11" fontId="63" fillId="33" borderId="0" xfId="0" applyNumberFormat="1" applyFont="1" applyFill="1" applyBorder="1" applyAlignment="1" applyProtection="1">
      <alignment horizontal="center" vertical="center"/>
      <protection locked="0"/>
    </xf>
    <xf numFmtId="11" fontId="63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1" fontId="63" fillId="33" borderId="14" xfId="0" applyNumberFormat="1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 wrapText="1" shrinkToFit="1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63" fillId="33" borderId="17" xfId="0" applyFont="1" applyFill="1" applyBorder="1" applyAlignment="1" applyProtection="1">
      <alignment horizontal="center" vertical="center"/>
      <protection hidden="1"/>
    </xf>
    <xf numFmtId="0" fontId="63" fillId="33" borderId="18" xfId="0" applyFont="1" applyFill="1" applyBorder="1" applyAlignment="1" applyProtection="1">
      <alignment horizontal="center" vertical="center"/>
      <protection hidden="1"/>
    </xf>
    <xf numFmtId="11" fontId="63" fillId="3" borderId="15" xfId="0" applyNumberFormat="1" applyFont="1" applyFill="1" applyBorder="1" applyAlignment="1" applyProtection="1">
      <alignment horizontal="center" vertical="center"/>
      <protection hidden="1"/>
    </xf>
    <xf numFmtId="11" fontId="63" fillId="33" borderId="15" xfId="0" applyNumberFormat="1" applyFont="1" applyFill="1" applyBorder="1" applyAlignment="1" applyProtection="1">
      <alignment horizontal="center" vertical="center"/>
      <protection hidden="1"/>
    </xf>
    <xf numFmtId="11" fontId="63" fillId="33" borderId="13" xfId="0" applyNumberFormat="1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center" vertical="center"/>
      <protection hidden="1"/>
    </xf>
    <xf numFmtId="0" fontId="72" fillId="33" borderId="20" xfId="0" applyFont="1" applyFill="1" applyBorder="1" applyAlignment="1" applyProtection="1">
      <alignment horizontal="right"/>
      <protection hidden="1"/>
    </xf>
    <xf numFmtId="2" fontId="7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" borderId="15" xfId="0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62" fillId="3" borderId="15" xfId="0" applyFont="1" applyFill="1" applyBorder="1" applyAlignment="1" applyProtection="1">
      <alignment horizontal="center" vertical="center"/>
      <protection hidden="1" locked="0"/>
    </xf>
    <xf numFmtId="0" fontId="62" fillId="33" borderId="15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63" fillId="33" borderId="20" xfId="0" applyFont="1" applyFill="1" applyBorder="1" applyAlignment="1" applyProtection="1">
      <alignment horizontal="center" vertical="center"/>
      <protection hidden="1" locked="0"/>
    </xf>
    <xf numFmtId="0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7" borderId="15" xfId="0" applyFill="1" applyBorder="1" applyAlignment="1">
      <alignment/>
    </xf>
    <xf numFmtId="0" fontId="73" fillId="7" borderId="15" xfId="0" applyFont="1" applyFill="1" applyBorder="1" applyAlignment="1">
      <alignment/>
    </xf>
    <xf numFmtId="0" fontId="62" fillId="7" borderId="15" xfId="0" applyFont="1" applyFill="1" applyBorder="1" applyAlignment="1">
      <alignment horizontal="left" vertical="center" indent="2"/>
    </xf>
    <xf numFmtId="0" fontId="62" fillId="7" borderId="15" xfId="0" applyFont="1" applyFill="1" applyBorder="1" applyAlignment="1">
      <alignment horizontal="left" indent="2"/>
    </xf>
    <xf numFmtId="0" fontId="62" fillId="7" borderId="15" xfId="0" applyFont="1" applyFill="1" applyBorder="1" applyAlignment="1">
      <alignment horizontal="left"/>
    </xf>
    <xf numFmtId="3" fontId="62" fillId="7" borderId="15" xfId="0" applyNumberFormat="1" applyFont="1" applyFill="1" applyBorder="1" applyAlignment="1">
      <alignment horizontal="left" indent="2"/>
    </xf>
    <xf numFmtId="0" fontId="62" fillId="7" borderId="13" xfId="0" applyFont="1" applyFill="1" applyBorder="1" applyAlignment="1">
      <alignment horizontal="left" indent="2"/>
    </xf>
    <xf numFmtId="0" fontId="62" fillId="7" borderId="0" xfId="0" applyFont="1" applyFill="1" applyBorder="1" applyAlignment="1">
      <alignment horizontal="center" vertical="center"/>
    </xf>
    <xf numFmtId="0" fontId="38" fillId="6" borderId="11" xfId="0" applyFont="1" applyFill="1" applyBorder="1" applyAlignment="1" applyProtection="1">
      <alignment wrapText="1" shrinkToFit="1"/>
      <protection hidden="1"/>
    </xf>
    <xf numFmtId="0" fontId="38" fillId="6" borderId="15" xfId="0" applyFont="1" applyFill="1" applyBorder="1" applyAlignment="1" applyProtection="1">
      <alignment wrapText="1" shrinkToFit="1"/>
      <protection hidden="1"/>
    </xf>
    <xf numFmtId="0" fontId="74" fillId="6" borderId="13" xfId="0" applyFont="1" applyFill="1" applyBorder="1" applyAlignment="1" applyProtection="1">
      <alignment wrapText="1" shrinkToFit="1"/>
      <protection hidden="1"/>
    </xf>
    <xf numFmtId="0" fontId="62" fillId="7" borderId="11" xfId="0" applyFont="1" applyFill="1" applyBorder="1" applyAlignment="1" applyProtection="1">
      <alignment/>
      <protection hidden="1"/>
    </xf>
    <xf numFmtId="0" fontId="62" fillId="7" borderId="15" xfId="0" applyFont="1" applyFill="1" applyBorder="1" applyAlignment="1" applyProtection="1">
      <alignment/>
      <protection hidden="1"/>
    </xf>
    <xf numFmtId="0" fontId="75" fillId="7" borderId="15" xfId="0" applyFont="1" applyFill="1" applyBorder="1" applyAlignment="1" applyProtection="1">
      <alignment/>
      <protection hidden="1"/>
    </xf>
    <xf numFmtId="0" fontId="10" fillId="7" borderId="15" xfId="0" applyNumberFormat="1" applyFont="1" applyFill="1" applyBorder="1" applyAlignment="1" applyProtection="1">
      <alignment wrapText="1" shrinkToFit="1"/>
      <protection hidden="1"/>
    </xf>
    <xf numFmtId="0" fontId="76" fillId="7" borderId="15" xfId="0" applyFont="1" applyFill="1" applyBorder="1" applyAlignment="1" applyProtection="1">
      <alignment/>
      <protection hidden="1"/>
    </xf>
    <xf numFmtId="0" fontId="76" fillId="7" borderId="15" xfId="0" applyFont="1" applyFill="1" applyBorder="1" applyAlignment="1" applyProtection="1">
      <alignment wrapText="1" shrinkToFit="1"/>
      <protection hidden="1"/>
    </xf>
    <xf numFmtId="0" fontId="75" fillId="7" borderId="13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 shrinkToFit="1"/>
      <protection hidden="1"/>
    </xf>
    <xf numFmtId="0" fontId="42" fillId="0" borderId="0" xfId="0" applyFont="1" applyFill="1" applyAlignment="1" applyProtection="1">
      <alignment vertical="distributed" wrapText="1" shrinkToFit="1"/>
      <protection hidden="1"/>
    </xf>
    <xf numFmtId="0" fontId="78" fillId="0" borderId="0" xfId="0" applyFont="1" applyAlignment="1" applyProtection="1">
      <alignment vertical="distributed"/>
      <protection hidden="1"/>
    </xf>
    <xf numFmtId="0" fontId="63" fillId="0" borderId="0" xfId="0" applyFont="1" applyFill="1" applyBorder="1" applyAlignment="1" applyProtection="1">
      <alignment shrinkToFit="1"/>
      <protection hidden="1"/>
    </xf>
    <xf numFmtId="0" fontId="79" fillId="0" borderId="0" xfId="0" applyFont="1" applyAlignment="1" applyProtection="1">
      <alignment horizontal="left"/>
      <protection hidden="1"/>
    </xf>
    <xf numFmtId="0" fontId="63" fillId="33" borderId="11" xfId="0" applyNumberFormat="1" applyFont="1" applyFill="1" applyBorder="1" applyAlignment="1" applyProtection="1">
      <alignment horizontal="center" vertical="center"/>
      <protection hidden="1"/>
    </xf>
    <xf numFmtId="0" fontId="63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63" fillId="33" borderId="15" xfId="0" applyNumberFormat="1" applyFont="1" applyFill="1" applyBorder="1" applyAlignment="1" applyProtection="1">
      <alignment horizontal="center" vertical="center"/>
      <protection hidden="1"/>
    </xf>
    <xf numFmtId="0" fontId="63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>
      <alignment/>
    </xf>
    <xf numFmtId="0" fontId="0" fillId="35" borderId="0" xfId="0" applyFill="1" applyAlignment="1">
      <alignment/>
    </xf>
    <xf numFmtId="0" fontId="62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3" fontId="62" fillId="35" borderId="0" xfId="0" applyNumberFormat="1" applyFont="1" applyFill="1" applyAlignment="1">
      <alignment horizontal="center"/>
    </xf>
    <xf numFmtId="0" fontId="62" fillId="35" borderId="0" xfId="0" applyFont="1" applyFill="1" applyBorder="1" applyAlignment="1">
      <alignment/>
    </xf>
    <xf numFmtId="3" fontId="62" fillId="35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5" fillId="3" borderId="19" xfId="0" applyFont="1" applyFill="1" applyBorder="1" applyAlignment="1" applyProtection="1">
      <alignment horizontal="left" vertical="top" wrapText="1" shrinkToFit="1"/>
      <protection locked="0"/>
    </xf>
    <xf numFmtId="0" fontId="0" fillId="0" borderId="21" xfId="0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horizontal="left" vertical="top" wrapText="1" shrinkToFit="1"/>
      <protection locked="0"/>
    </xf>
    <xf numFmtId="0" fontId="0" fillId="0" borderId="17" xfId="0" applyBorder="1" applyAlignment="1" applyProtection="1">
      <alignment horizontal="left" vertical="top" wrapText="1" shrinkToFit="1"/>
      <protection locked="0"/>
    </xf>
    <xf numFmtId="0" fontId="0" fillId="0" borderId="20" xfId="0" applyBorder="1" applyAlignment="1" applyProtection="1">
      <alignment horizontal="left" vertical="top" wrapText="1" shrinkToFit="1"/>
      <protection locked="0"/>
    </xf>
    <xf numFmtId="0" fontId="0" fillId="0" borderId="14" xfId="0" applyBorder="1" applyAlignment="1" applyProtection="1">
      <alignment horizontal="left" vertical="top" wrapText="1" shrinkToFit="1"/>
      <protection locked="0"/>
    </xf>
    <xf numFmtId="0" fontId="0" fillId="0" borderId="18" xfId="0" applyBorder="1" applyAlignment="1" applyProtection="1">
      <alignment horizontal="left" vertical="top" wrapText="1" shrinkToFit="1"/>
      <protection locked="0"/>
    </xf>
    <xf numFmtId="0" fontId="0" fillId="3" borderId="22" xfId="0" applyFill="1" applyBorder="1" applyAlignment="1" applyProtection="1">
      <alignment horizontal="left" vertical="distributed"/>
      <protection locked="0"/>
    </xf>
    <xf numFmtId="0" fontId="0" fillId="0" borderId="23" xfId="0" applyBorder="1" applyAlignment="1" applyProtection="1">
      <alignment horizontal="left" vertical="distributed"/>
      <protection locked="0"/>
    </xf>
    <xf numFmtId="0" fontId="0" fillId="0" borderId="24" xfId="0" applyBorder="1" applyAlignment="1" applyProtection="1">
      <alignment horizontal="left" vertical="distributed"/>
      <protection locked="0"/>
    </xf>
    <xf numFmtId="0" fontId="0" fillId="3" borderId="22" xfId="0" applyFill="1" applyBorder="1" applyAlignment="1" applyProtection="1">
      <alignment horizontal="left" vertical="distributed"/>
      <protection hidden="1"/>
    </xf>
    <xf numFmtId="0" fontId="0" fillId="0" borderId="23" xfId="0" applyBorder="1" applyAlignment="1">
      <alignment horizontal="left" vertical="distributed"/>
    </xf>
    <xf numFmtId="0" fontId="0" fillId="0" borderId="24" xfId="0" applyBorder="1" applyAlignment="1">
      <alignment horizontal="left" vertical="distributed"/>
    </xf>
    <xf numFmtId="0" fontId="0" fillId="33" borderId="19" xfId="0" applyFont="1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2" fillId="0" borderId="0" xfId="0" applyFont="1" applyFill="1" applyAlignment="1" applyProtection="1">
      <alignment vertical="distributed" wrapText="1"/>
      <protection hidden="1"/>
    </xf>
    <xf numFmtId="0" fontId="78" fillId="0" borderId="0" xfId="0" applyFont="1" applyAlignment="1" applyProtection="1">
      <alignment vertical="distributed"/>
      <protection hidden="1"/>
    </xf>
    <xf numFmtId="0" fontId="42" fillId="0" borderId="0" xfId="0" applyFont="1" applyFill="1" applyAlignment="1" applyProtection="1">
      <alignment vertical="distributed" wrapText="1" shrinkToFit="1" readingOrder="1"/>
      <protection hidden="1"/>
    </xf>
    <xf numFmtId="0" fontId="0" fillId="0" borderId="0" xfId="0" applyAlignment="1" applyProtection="1">
      <alignment vertical="distributed"/>
      <protection hidden="1"/>
    </xf>
    <xf numFmtId="0" fontId="42" fillId="0" borderId="0" xfId="0" applyFont="1" applyFill="1" applyAlignment="1" applyProtection="1">
      <alignment vertical="distributed" wrapText="1" shrinkToFit="1"/>
      <protection hidden="1"/>
    </xf>
    <xf numFmtId="0" fontId="78" fillId="0" borderId="0" xfId="0" applyFont="1" applyAlignment="1" applyProtection="1">
      <alignment vertical="distributed" wrapText="1" shrinkToFit="1"/>
      <protection hidden="1"/>
    </xf>
    <xf numFmtId="0" fontId="78" fillId="0" borderId="0" xfId="0" applyFont="1" applyBorder="1" applyAlignment="1" applyProtection="1">
      <alignment vertical="distributed" wrapText="1" shrinkToFit="1"/>
      <protection hidden="1"/>
    </xf>
    <xf numFmtId="0" fontId="62" fillId="33" borderId="11" xfId="0" applyFont="1" applyFill="1" applyBorder="1" applyAlignment="1" applyProtection="1">
      <alignment horizontal="center" vertical="center"/>
      <protection hidden="1"/>
    </xf>
    <xf numFmtId="0" fontId="62" fillId="33" borderId="13" xfId="0" applyFont="1" applyFill="1" applyBorder="1" applyAlignment="1" applyProtection="1">
      <alignment horizontal="center" vertical="center"/>
      <protection hidden="1"/>
    </xf>
    <xf numFmtId="0" fontId="62" fillId="33" borderId="19" xfId="0" applyFon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/>
    </xf>
    <xf numFmtId="0" fontId="62" fillId="33" borderId="11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0.emf" /><Relationship Id="rId3" Type="http://schemas.openxmlformats.org/officeDocument/2006/relationships/image" Target="../media/image27.emf" /><Relationship Id="rId4" Type="http://schemas.openxmlformats.org/officeDocument/2006/relationships/image" Target="../media/image10.emf" /><Relationship Id="rId5" Type="http://schemas.openxmlformats.org/officeDocument/2006/relationships/image" Target="../media/image16.emf" /><Relationship Id="rId6" Type="http://schemas.openxmlformats.org/officeDocument/2006/relationships/image" Target="../media/image11.emf" /><Relationship Id="rId7" Type="http://schemas.openxmlformats.org/officeDocument/2006/relationships/image" Target="../media/image30.emf" /><Relationship Id="rId8" Type="http://schemas.openxmlformats.org/officeDocument/2006/relationships/image" Target="../media/image14.emf" /><Relationship Id="rId9" Type="http://schemas.openxmlformats.org/officeDocument/2006/relationships/image" Target="../media/image2.emf" /><Relationship Id="rId10" Type="http://schemas.openxmlformats.org/officeDocument/2006/relationships/image" Target="../media/image7.emf" /><Relationship Id="rId11" Type="http://schemas.openxmlformats.org/officeDocument/2006/relationships/image" Target="../media/image9.emf" /><Relationship Id="rId12" Type="http://schemas.openxmlformats.org/officeDocument/2006/relationships/image" Target="../media/image29.emf" /><Relationship Id="rId13" Type="http://schemas.openxmlformats.org/officeDocument/2006/relationships/image" Target="../media/image15.emf" /><Relationship Id="rId14" Type="http://schemas.openxmlformats.org/officeDocument/2006/relationships/image" Target="../media/image17.emf" /><Relationship Id="rId15" Type="http://schemas.openxmlformats.org/officeDocument/2006/relationships/image" Target="../media/image28.emf" /><Relationship Id="rId16" Type="http://schemas.openxmlformats.org/officeDocument/2006/relationships/image" Target="../media/image19.emf" /><Relationship Id="rId17" Type="http://schemas.openxmlformats.org/officeDocument/2006/relationships/image" Target="../media/image31.emf" /><Relationship Id="rId18" Type="http://schemas.openxmlformats.org/officeDocument/2006/relationships/image" Target="../media/image12.emf" /><Relationship Id="rId19" Type="http://schemas.openxmlformats.org/officeDocument/2006/relationships/image" Target="../media/image21.emf" /><Relationship Id="rId20" Type="http://schemas.openxmlformats.org/officeDocument/2006/relationships/image" Target="../media/image2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981075</xdr:colOff>
      <xdr:row>3</xdr:row>
      <xdr:rowOff>257175</xdr:rowOff>
    </xdr:to>
    <xdr:pic>
      <xdr:nvPicPr>
        <xdr:cNvPr id="1" name="Picture 408" descr="DEEPLogoCIRCLEBoldtextaround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28575</xdr:rowOff>
    </xdr:from>
    <xdr:to>
      <xdr:col>1</xdr:col>
      <xdr:colOff>1209675</xdr:colOff>
      <xdr:row>11</xdr:row>
      <xdr:rowOff>285750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7432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38100</xdr:rowOff>
    </xdr:from>
    <xdr:to>
      <xdr:col>1</xdr:col>
      <xdr:colOff>1209675</xdr:colOff>
      <xdr:row>12</xdr:row>
      <xdr:rowOff>276225</xdr:rowOff>
    </xdr:to>
    <xdr:pic>
      <xdr:nvPicPr>
        <xdr:cNvPr id="3" name="ComboBo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0480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38100</xdr:rowOff>
    </xdr:from>
    <xdr:to>
      <xdr:col>1</xdr:col>
      <xdr:colOff>1219200</xdr:colOff>
      <xdr:row>7</xdr:row>
      <xdr:rowOff>295275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1828800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19050</xdr:rowOff>
    </xdr:from>
    <xdr:to>
      <xdr:col>0</xdr:col>
      <xdr:colOff>4467225</xdr:colOff>
      <xdr:row>19</xdr:row>
      <xdr:rowOff>295275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114925"/>
          <a:ext cx="441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19050</xdr:rowOff>
    </xdr:from>
    <xdr:to>
      <xdr:col>0</xdr:col>
      <xdr:colOff>4467225</xdr:colOff>
      <xdr:row>20</xdr:row>
      <xdr:rowOff>295275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5448300"/>
          <a:ext cx="439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28575</xdr:rowOff>
    </xdr:from>
    <xdr:to>
      <xdr:col>0</xdr:col>
      <xdr:colOff>4476750</xdr:colOff>
      <xdr:row>21</xdr:row>
      <xdr:rowOff>295275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5791200"/>
          <a:ext cx="441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19050</xdr:rowOff>
    </xdr:from>
    <xdr:to>
      <xdr:col>0</xdr:col>
      <xdr:colOff>4467225</xdr:colOff>
      <xdr:row>22</xdr:row>
      <xdr:rowOff>295275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115050"/>
          <a:ext cx="439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19050</xdr:rowOff>
    </xdr:from>
    <xdr:to>
      <xdr:col>0</xdr:col>
      <xdr:colOff>4476750</xdr:colOff>
      <xdr:row>23</xdr:row>
      <xdr:rowOff>295275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448425"/>
          <a:ext cx="441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24</xdr:row>
      <xdr:rowOff>28575</xdr:rowOff>
    </xdr:from>
    <xdr:to>
      <xdr:col>0</xdr:col>
      <xdr:colOff>4476750</xdr:colOff>
      <xdr:row>24</xdr:row>
      <xdr:rowOff>295275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6791325"/>
          <a:ext cx="440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</xdr:row>
      <xdr:rowOff>19050</xdr:rowOff>
    </xdr:from>
    <xdr:to>
      <xdr:col>0</xdr:col>
      <xdr:colOff>4467225</xdr:colOff>
      <xdr:row>25</xdr:row>
      <xdr:rowOff>295275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115175"/>
          <a:ext cx="439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26</xdr:row>
      <xdr:rowOff>19050</xdr:rowOff>
    </xdr:from>
    <xdr:to>
      <xdr:col>0</xdr:col>
      <xdr:colOff>4476750</xdr:colOff>
      <xdr:row>26</xdr:row>
      <xdr:rowOff>285750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7458075"/>
          <a:ext cx="440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38100</xdr:rowOff>
    </xdr:from>
    <xdr:to>
      <xdr:col>0</xdr:col>
      <xdr:colOff>4486275</xdr:colOff>
      <xdr:row>27</xdr:row>
      <xdr:rowOff>304800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820025"/>
          <a:ext cx="441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38100</xdr:rowOff>
    </xdr:from>
    <xdr:to>
      <xdr:col>0</xdr:col>
      <xdr:colOff>4476750</xdr:colOff>
      <xdr:row>28</xdr:row>
      <xdr:rowOff>304800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8162925"/>
          <a:ext cx="441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38100</xdr:rowOff>
    </xdr:from>
    <xdr:to>
      <xdr:col>0</xdr:col>
      <xdr:colOff>4476750</xdr:colOff>
      <xdr:row>29</xdr:row>
      <xdr:rowOff>295275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505825"/>
          <a:ext cx="441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28575</xdr:rowOff>
    </xdr:from>
    <xdr:to>
      <xdr:col>0</xdr:col>
      <xdr:colOff>4467225</xdr:colOff>
      <xdr:row>30</xdr:row>
      <xdr:rowOff>304800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8839200"/>
          <a:ext cx="439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28575</xdr:rowOff>
    </xdr:from>
    <xdr:to>
      <xdr:col>0</xdr:col>
      <xdr:colOff>4467225</xdr:colOff>
      <xdr:row>31</xdr:row>
      <xdr:rowOff>304800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9182100"/>
          <a:ext cx="439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32</xdr:row>
      <xdr:rowOff>28575</xdr:rowOff>
    </xdr:from>
    <xdr:to>
      <xdr:col>0</xdr:col>
      <xdr:colOff>4467225</xdr:colOff>
      <xdr:row>32</xdr:row>
      <xdr:rowOff>285750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9525000"/>
          <a:ext cx="440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28575</xdr:rowOff>
    </xdr:from>
    <xdr:to>
      <xdr:col>0</xdr:col>
      <xdr:colOff>4476750</xdr:colOff>
      <xdr:row>33</xdr:row>
      <xdr:rowOff>304800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9867900"/>
          <a:ext cx="441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28575</xdr:rowOff>
    </xdr:from>
    <xdr:to>
      <xdr:col>0</xdr:col>
      <xdr:colOff>4476750</xdr:colOff>
      <xdr:row>34</xdr:row>
      <xdr:rowOff>304800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210800"/>
          <a:ext cx="441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28575</xdr:rowOff>
    </xdr:from>
    <xdr:to>
      <xdr:col>0</xdr:col>
      <xdr:colOff>4467225</xdr:colOff>
      <xdr:row>35</xdr:row>
      <xdr:rowOff>295275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0553700"/>
          <a:ext cx="441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28575</xdr:rowOff>
    </xdr:from>
    <xdr:to>
      <xdr:col>0</xdr:col>
      <xdr:colOff>4476750</xdr:colOff>
      <xdr:row>36</xdr:row>
      <xdr:rowOff>295275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896600"/>
          <a:ext cx="441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</xdr:row>
      <xdr:rowOff>28575</xdr:rowOff>
    </xdr:from>
    <xdr:to>
      <xdr:col>0</xdr:col>
      <xdr:colOff>4486275</xdr:colOff>
      <xdr:row>37</xdr:row>
      <xdr:rowOff>285750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1239500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19050</xdr:rowOff>
    </xdr:from>
    <xdr:to>
      <xdr:col>0</xdr:col>
      <xdr:colOff>4467225</xdr:colOff>
      <xdr:row>18</xdr:row>
      <xdr:rowOff>285750</xdr:rowOff>
    </xdr:to>
    <xdr:pic>
      <xdr:nvPicPr>
        <xdr:cNvPr id="24" name="Combo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4781550"/>
          <a:ext cx="441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28575</xdr:rowOff>
    </xdr:from>
    <xdr:to>
      <xdr:col>0</xdr:col>
      <xdr:colOff>4457700</xdr:colOff>
      <xdr:row>17</xdr:row>
      <xdr:rowOff>285750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4467225"/>
          <a:ext cx="440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11</xdr:row>
      <xdr:rowOff>219075</xdr:rowOff>
    </xdr:from>
    <xdr:to>
      <xdr:col>7</xdr:col>
      <xdr:colOff>9525</xdr:colOff>
      <xdr:row>13</xdr:row>
      <xdr:rowOff>9525</xdr:rowOff>
    </xdr:to>
    <xdr:pic>
      <xdr:nvPicPr>
        <xdr:cNvPr id="26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86925" y="2933700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</xdr:row>
      <xdr:rowOff>190500</xdr:rowOff>
    </xdr:from>
    <xdr:to>
      <xdr:col>7</xdr:col>
      <xdr:colOff>19050</xdr:colOff>
      <xdr:row>4</xdr:row>
      <xdr:rowOff>104775</xdr:rowOff>
    </xdr:to>
    <xdr:pic>
      <xdr:nvPicPr>
        <xdr:cNvPr id="27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82150" y="676275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1476375</xdr:colOff>
      <xdr:row>11</xdr:row>
      <xdr:rowOff>219075</xdr:rowOff>
    </xdr:from>
    <xdr:to>
      <xdr:col>5</xdr:col>
      <xdr:colOff>323850</xdr:colOff>
      <xdr:row>13</xdr:row>
      <xdr:rowOff>9525</xdr:rowOff>
    </xdr:to>
    <xdr:pic>
      <xdr:nvPicPr>
        <xdr:cNvPr id="28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15300" y="293370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67</xdr:row>
      <xdr:rowOff>38100</xdr:rowOff>
    </xdr:from>
    <xdr:to>
      <xdr:col>0</xdr:col>
      <xdr:colOff>4457700</xdr:colOff>
      <xdr:row>112</xdr:row>
      <xdr:rowOff>66675</xdr:rowOff>
    </xdr:to>
    <xdr:pic>
      <xdr:nvPicPr>
        <xdr:cNvPr id="29" name="ComboBox24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1896725"/>
          <a:ext cx="441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68</xdr:row>
      <xdr:rowOff>38100</xdr:rowOff>
    </xdr:from>
    <xdr:to>
      <xdr:col>0</xdr:col>
      <xdr:colOff>4457700</xdr:colOff>
      <xdr:row>112</xdr:row>
      <xdr:rowOff>66675</xdr:rowOff>
    </xdr:to>
    <xdr:pic>
      <xdr:nvPicPr>
        <xdr:cNvPr id="30" name="ComboBox26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1896725"/>
          <a:ext cx="441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69</xdr:row>
      <xdr:rowOff>38100</xdr:rowOff>
    </xdr:from>
    <xdr:to>
      <xdr:col>0</xdr:col>
      <xdr:colOff>4467225</xdr:colOff>
      <xdr:row>112</xdr:row>
      <xdr:rowOff>66675</xdr:rowOff>
    </xdr:to>
    <xdr:pic>
      <xdr:nvPicPr>
        <xdr:cNvPr id="31" name="ComboBox2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1896725"/>
          <a:ext cx="441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70</xdr:row>
      <xdr:rowOff>38100</xdr:rowOff>
    </xdr:from>
    <xdr:to>
      <xdr:col>0</xdr:col>
      <xdr:colOff>4467225</xdr:colOff>
      <xdr:row>112</xdr:row>
      <xdr:rowOff>66675</xdr:rowOff>
    </xdr:to>
    <xdr:pic>
      <xdr:nvPicPr>
        <xdr:cNvPr id="32" name="ComboBox2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1896725"/>
          <a:ext cx="441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71</xdr:row>
      <xdr:rowOff>38100</xdr:rowOff>
    </xdr:from>
    <xdr:to>
      <xdr:col>0</xdr:col>
      <xdr:colOff>4467225</xdr:colOff>
      <xdr:row>112</xdr:row>
      <xdr:rowOff>66675</xdr:rowOff>
    </xdr:to>
    <xdr:pic>
      <xdr:nvPicPr>
        <xdr:cNvPr id="33" name="ComboBox2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1896725"/>
          <a:ext cx="441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72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34" name="ComboBox3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73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35" name="ComboBox3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74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36" name="ComboBox3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75</xdr:row>
      <xdr:rowOff>38100</xdr:rowOff>
    </xdr:from>
    <xdr:to>
      <xdr:col>0</xdr:col>
      <xdr:colOff>4467225</xdr:colOff>
      <xdr:row>112</xdr:row>
      <xdr:rowOff>66675</xdr:rowOff>
    </xdr:to>
    <xdr:pic>
      <xdr:nvPicPr>
        <xdr:cNvPr id="37" name="ComboBox3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1896725"/>
          <a:ext cx="441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38" name="ComboBox3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77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39" name="ComboBox3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78</xdr:row>
      <xdr:rowOff>38100</xdr:rowOff>
    </xdr:from>
    <xdr:to>
      <xdr:col>0</xdr:col>
      <xdr:colOff>4467225</xdr:colOff>
      <xdr:row>112</xdr:row>
      <xdr:rowOff>66675</xdr:rowOff>
    </xdr:to>
    <xdr:pic>
      <xdr:nvPicPr>
        <xdr:cNvPr id="40" name="ComboBox3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1896725"/>
          <a:ext cx="441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79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41" name="ComboBox3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80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42" name="ComboBox3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43" name="ComboBox3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82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44" name="ComboBox4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83</xdr:row>
      <xdr:rowOff>38100</xdr:rowOff>
    </xdr:from>
    <xdr:to>
      <xdr:col>0</xdr:col>
      <xdr:colOff>4486275</xdr:colOff>
      <xdr:row>112</xdr:row>
      <xdr:rowOff>66675</xdr:rowOff>
    </xdr:to>
    <xdr:pic>
      <xdr:nvPicPr>
        <xdr:cNvPr id="45" name="ComboBox41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1896725"/>
          <a:ext cx="443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84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46" name="ComboBox4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85</xdr:row>
      <xdr:rowOff>38100</xdr:rowOff>
    </xdr:from>
    <xdr:to>
      <xdr:col>0</xdr:col>
      <xdr:colOff>4476750</xdr:colOff>
      <xdr:row>112</xdr:row>
      <xdr:rowOff>66675</xdr:rowOff>
    </xdr:to>
    <xdr:pic>
      <xdr:nvPicPr>
        <xdr:cNvPr id="47" name="ComboBox4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896725"/>
          <a:ext cx="442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86</xdr:row>
      <xdr:rowOff>38100</xdr:rowOff>
    </xdr:from>
    <xdr:to>
      <xdr:col>0</xdr:col>
      <xdr:colOff>4486275</xdr:colOff>
      <xdr:row>112</xdr:row>
      <xdr:rowOff>66675</xdr:rowOff>
    </xdr:to>
    <xdr:pic>
      <xdr:nvPicPr>
        <xdr:cNvPr id="48" name="ComboBox44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1896725"/>
          <a:ext cx="443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87</xdr:row>
      <xdr:rowOff>38100</xdr:rowOff>
    </xdr:from>
    <xdr:to>
      <xdr:col>0</xdr:col>
      <xdr:colOff>4486275</xdr:colOff>
      <xdr:row>112</xdr:row>
      <xdr:rowOff>66675</xdr:rowOff>
    </xdr:to>
    <xdr:pic>
      <xdr:nvPicPr>
        <xdr:cNvPr id="49" name="ComboBox45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1896725"/>
          <a:ext cx="443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13</xdr:row>
      <xdr:rowOff>85725</xdr:rowOff>
    </xdr:from>
    <xdr:to>
      <xdr:col>7</xdr:col>
      <xdr:colOff>9525</xdr:colOff>
      <xdr:row>15</xdr:row>
      <xdr:rowOff>85725</xdr:rowOff>
    </xdr:to>
    <xdr:pic>
      <xdr:nvPicPr>
        <xdr:cNvPr id="50" name="CommandButton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686925" y="3400425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1485900</xdr:colOff>
      <xdr:row>13</xdr:row>
      <xdr:rowOff>104775</xdr:rowOff>
    </xdr:from>
    <xdr:to>
      <xdr:col>5</xdr:col>
      <xdr:colOff>323850</xdr:colOff>
      <xdr:row>15</xdr:row>
      <xdr:rowOff>85725</xdr:rowOff>
    </xdr:to>
    <xdr:pic>
      <xdr:nvPicPr>
        <xdr:cNvPr id="51" name="CommandButton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24825" y="3419475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w%20Permits\Guilford%20Gravure\MASC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"/>
      <sheetName val="Conversions"/>
      <sheetName val="HAPs"/>
      <sheetName val="Lists"/>
    </sheetNames>
    <sheetDataSet>
      <sheetData sheetId="2">
        <row r="5">
          <cell r="B5" t="str">
            <v>TABLE 29-1</v>
          </cell>
        </row>
        <row r="7">
          <cell r="B7" t="str">
            <v>2-Acetylamino fluorene</v>
          </cell>
          <cell r="C7" t="str">
            <v>53-96-3</v>
          </cell>
          <cell r="D7" t="str">
            <v>2-Acetylamino fluorene</v>
          </cell>
          <cell r="E7" t="str">
            <v>--</v>
          </cell>
          <cell r="F7" t="str">
            <v>2-Acetylamino fluorene</v>
          </cell>
          <cell r="G7" t="str">
            <v>--</v>
          </cell>
        </row>
        <row r="8">
          <cell r="B8" t="str">
            <v>Acrylonitrile</v>
          </cell>
          <cell r="C8" t="str">
            <v>107-13-1</v>
          </cell>
          <cell r="D8" t="str">
            <v>Acrylonitrile</v>
          </cell>
          <cell r="E8">
            <v>22</v>
          </cell>
          <cell r="F8" t="str">
            <v>Acrylonitrile</v>
          </cell>
          <cell r="G8">
            <v>110</v>
          </cell>
        </row>
        <row r="9">
          <cell r="B9" t="str">
            <v>Aflatoxins</v>
          </cell>
          <cell r="C9" t="str">
            <v>83219-44-7</v>
          </cell>
          <cell r="D9" t="str">
            <v>Aflatoxins</v>
          </cell>
          <cell r="E9" t="str">
            <v>--</v>
          </cell>
          <cell r="F9" t="str">
            <v>Aflatoxins</v>
          </cell>
          <cell r="G9" t="str">
            <v>--</v>
          </cell>
        </row>
        <row r="10">
          <cell r="B10" t="str">
            <v>Aflatoxins</v>
          </cell>
          <cell r="C10" t="str">
            <v>83219-45-8</v>
          </cell>
          <cell r="D10" t="str">
            <v>Aflatoxins</v>
          </cell>
          <cell r="E10" t="str">
            <v>--</v>
          </cell>
          <cell r="F10" t="str">
            <v>Aflatoxins</v>
          </cell>
          <cell r="G10" t="str">
            <v>--</v>
          </cell>
        </row>
        <row r="11">
          <cell r="B11" t="str">
            <v>4-Aminodiphenyl</v>
          </cell>
          <cell r="C11" t="str">
            <v>92-67-1</v>
          </cell>
          <cell r="D11" t="str">
            <v>4-Aminodiphenyl</v>
          </cell>
          <cell r="E11" t="str">
            <v>--</v>
          </cell>
          <cell r="F11" t="str">
            <v>4-Aminodiphenyl</v>
          </cell>
          <cell r="G11" t="str">
            <v>--</v>
          </cell>
        </row>
        <row r="12">
          <cell r="B12" t="str">
            <v>Arsenic &amp; compounds (as As)</v>
          </cell>
          <cell r="C12" t="str">
            <v>7440-38-2</v>
          </cell>
          <cell r="D12" t="str">
            <v>Arsenic &amp; compounds (as As)</v>
          </cell>
          <cell r="E12">
            <v>0.05</v>
          </cell>
          <cell r="F12" t="str">
            <v>Arsenic &amp; compounds (as As)</v>
          </cell>
          <cell r="G12">
            <v>0.25</v>
          </cell>
        </row>
        <row r="13">
          <cell r="B13" t="str">
            <v>Arsenic pentoxide</v>
          </cell>
          <cell r="C13" t="str">
            <v>1303-28-2</v>
          </cell>
          <cell r="D13" t="str">
            <v>Arsenic pentoxide</v>
          </cell>
          <cell r="E13" t="str">
            <v>--</v>
          </cell>
          <cell r="F13" t="str">
            <v>Arsenic pentoxide</v>
          </cell>
          <cell r="G13" t="str">
            <v>--</v>
          </cell>
        </row>
        <row r="14">
          <cell r="B14" t="str">
            <v>Arsine</v>
          </cell>
          <cell r="C14" t="str">
            <v>7784-42-1</v>
          </cell>
          <cell r="D14" t="str">
            <v>Arsine</v>
          </cell>
          <cell r="E14">
            <v>1</v>
          </cell>
          <cell r="F14" t="str">
            <v>Arsine</v>
          </cell>
          <cell r="G14">
            <v>5</v>
          </cell>
        </row>
        <row r="15">
          <cell r="B15" t="str">
            <v>Asbestos *</v>
          </cell>
          <cell r="C15" t="str">
            <v>1332-21-4</v>
          </cell>
          <cell r="D15" t="str">
            <v>Asbestos *</v>
          </cell>
          <cell r="E15" t="str">
            <v>--</v>
          </cell>
          <cell r="F15" t="str">
            <v>Asbestos *</v>
          </cell>
          <cell r="G15" t="str">
            <v>--</v>
          </cell>
        </row>
        <row r="16">
          <cell r="B16" t="str">
            <v>Auramine</v>
          </cell>
          <cell r="C16" t="str">
            <v>2465-27-2</v>
          </cell>
          <cell r="D16" t="str">
            <v>Auramine</v>
          </cell>
          <cell r="E16" t="str">
            <v>--</v>
          </cell>
          <cell r="F16" t="str">
            <v>Auramine</v>
          </cell>
          <cell r="G16" t="str">
            <v>--</v>
          </cell>
        </row>
        <row r="17">
          <cell r="B17" t="str">
            <v>Azathioprine</v>
          </cell>
          <cell r="C17" t="str">
            <v>446-86-6</v>
          </cell>
          <cell r="D17" t="str">
            <v>Azathioprine</v>
          </cell>
          <cell r="E17" t="str">
            <v>--</v>
          </cell>
          <cell r="F17" t="str">
            <v>Azathioprine</v>
          </cell>
          <cell r="G17" t="str">
            <v>--</v>
          </cell>
        </row>
        <row r="18">
          <cell r="B18" t="str">
            <v>Benz(a)pyrene *</v>
          </cell>
          <cell r="C18" t="str">
            <v>50-32-8</v>
          </cell>
          <cell r="D18" t="str">
            <v>Benz(a)pyrene *</v>
          </cell>
          <cell r="E18" t="str">
            <v>--</v>
          </cell>
          <cell r="F18" t="str">
            <v>Benz(a)pyrene *</v>
          </cell>
          <cell r="G18" t="str">
            <v>--</v>
          </cell>
        </row>
        <row r="19">
          <cell r="B19" t="str">
            <v>Benzene</v>
          </cell>
          <cell r="C19" t="str">
            <v>71-43-2</v>
          </cell>
          <cell r="D19" t="str">
            <v>Benzene</v>
          </cell>
          <cell r="E19">
            <v>150</v>
          </cell>
          <cell r="F19" t="str">
            <v>Benzene</v>
          </cell>
          <cell r="G19">
            <v>750</v>
          </cell>
        </row>
        <row r="20">
          <cell r="B20" t="str">
            <v>Benzidine</v>
          </cell>
          <cell r="C20" t="str">
            <v>92-87-5</v>
          </cell>
          <cell r="D20" t="str">
            <v>Benzidine</v>
          </cell>
          <cell r="E20" t="str">
            <v>--</v>
          </cell>
          <cell r="F20" t="str">
            <v>Benzidine</v>
          </cell>
          <cell r="G20" t="str">
            <v>--</v>
          </cell>
        </row>
        <row r="21">
          <cell r="B21" t="str">
            <v>Beryllium</v>
          </cell>
          <cell r="C21" t="str">
            <v>7440-41-7</v>
          </cell>
          <cell r="D21" t="str">
            <v>Beryllium</v>
          </cell>
          <cell r="E21">
            <v>0.01</v>
          </cell>
          <cell r="F21" t="str">
            <v>Beryllium</v>
          </cell>
          <cell r="G21">
            <v>0.05</v>
          </cell>
        </row>
        <row r="22">
          <cell r="B22" t="str">
            <v>Beryllium oxide</v>
          </cell>
          <cell r="C22" t="str">
            <v>1304-56-9</v>
          </cell>
          <cell r="D22" t="str">
            <v>Beryllium oxide</v>
          </cell>
          <cell r="E22" t="str">
            <v>--</v>
          </cell>
          <cell r="F22" t="str">
            <v>Beryllium oxide</v>
          </cell>
          <cell r="G22" t="str">
            <v>--</v>
          </cell>
        </row>
        <row r="23">
          <cell r="B23" t="str">
            <v>Beryllium sulfate</v>
          </cell>
          <cell r="C23" t="str">
            <v>13510-49-1</v>
          </cell>
          <cell r="D23" t="str">
            <v>Beryllium sulfate</v>
          </cell>
          <cell r="E23" t="str">
            <v>--</v>
          </cell>
          <cell r="F23" t="str">
            <v>Beryllium sulfate</v>
          </cell>
          <cell r="G23" t="str">
            <v>--</v>
          </cell>
        </row>
        <row r="24">
          <cell r="B24" t="str">
            <v>Chlorambucil</v>
          </cell>
          <cell r="C24" t="str">
            <v>305-03-3</v>
          </cell>
          <cell r="D24" t="str">
            <v>Chlorambucil</v>
          </cell>
          <cell r="E24" t="str">
            <v>--</v>
          </cell>
          <cell r="F24" t="str">
            <v>Chlorambucil</v>
          </cell>
          <cell r="G24" t="str">
            <v>--</v>
          </cell>
        </row>
        <row r="25">
          <cell r="B25" t="str">
            <v>Chlordane</v>
          </cell>
          <cell r="C25" t="str">
            <v>57-74-9</v>
          </cell>
          <cell r="D25" t="str">
            <v>Chlordane</v>
          </cell>
          <cell r="E25">
            <v>2.5</v>
          </cell>
          <cell r="F25" t="str">
            <v>Chlordane</v>
          </cell>
          <cell r="G25">
            <v>12.5</v>
          </cell>
        </row>
        <row r="26">
          <cell r="B26" t="str">
            <v>Chlorinated camphene</v>
          </cell>
          <cell r="C26" t="str">
            <v>8001-35-2</v>
          </cell>
          <cell r="D26" t="str">
            <v>Chlorinated camphene</v>
          </cell>
          <cell r="E26">
            <v>2.5</v>
          </cell>
          <cell r="F26" t="str">
            <v>Chlorinated camphene</v>
          </cell>
          <cell r="G26">
            <v>12.5</v>
          </cell>
        </row>
        <row r="27">
          <cell r="B27" t="str">
            <v>Chlornaphthazine</v>
          </cell>
          <cell r="C27" t="str">
            <v>494-03-1</v>
          </cell>
          <cell r="D27" t="str">
            <v>Chlornaphthazine</v>
          </cell>
          <cell r="E27" t="str">
            <v>--</v>
          </cell>
          <cell r="F27" t="str">
            <v>Chlornaphthazine</v>
          </cell>
          <cell r="G27" t="str">
            <v>--</v>
          </cell>
        </row>
        <row r="28">
          <cell r="B28" t="str">
            <v>Chlorobenzilate</v>
          </cell>
          <cell r="C28" t="str">
            <v>510-15-4</v>
          </cell>
          <cell r="D28" t="str">
            <v>Chlorobenzilate</v>
          </cell>
          <cell r="E28" t="str">
            <v>--</v>
          </cell>
          <cell r="F28" t="str">
            <v>Chlorobenzilate</v>
          </cell>
          <cell r="G28" t="str">
            <v>--</v>
          </cell>
        </row>
        <row r="29">
          <cell r="B29" t="str">
            <v>Chloroform</v>
          </cell>
          <cell r="C29" t="str">
            <v>67-66-3</v>
          </cell>
          <cell r="D29" t="str">
            <v>Chloroform</v>
          </cell>
          <cell r="E29">
            <v>250</v>
          </cell>
          <cell r="F29" t="str">
            <v>Chloroform</v>
          </cell>
          <cell r="G29">
            <v>1250</v>
          </cell>
        </row>
        <row r="30">
          <cell r="B30" t="str">
            <v>bis-Chloromethyl ether</v>
          </cell>
          <cell r="C30" t="str">
            <v>542-88-1</v>
          </cell>
          <cell r="D30" t="str">
            <v>bis-Chloromethyl ether</v>
          </cell>
          <cell r="E30">
            <v>0.015</v>
          </cell>
          <cell r="F30" t="str">
            <v>bis-Chloromethyl ether</v>
          </cell>
          <cell r="G30">
            <v>0.075</v>
          </cell>
        </row>
        <row r="31">
          <cell r="B31" t="str">
            <v>Chloromethyl methyl ether</v>
          </cell>
          <cell r="C31" t="str">
            <v>107-30-2</v>
          </cell>
          <cell r="D31" t="str">
            <v>Chloromethyl methyl ether</v>
          </cell>
          <cell r="E31" t="str">
            <v>--</v>
          </cell>
          <cell r="F31" t="str">
            <v>Chloromethyl methyl ether</v>
          </cell>
          <cell r="G31" t="str">
            <v>--</v>
          </cell>
        </row>
        <row r="32">
          <cell r="B32" t="str">
            <v>Chromic acid and chromates (as Cr)</v>
          </cell>
          <cell r="C32" t="str">
            <v>--</v>
          </cell>
          <cell r="D32" t="str">
            <v>Chromic acid and chromates (as Cr)</v>
          </cell>
          <cell r="E32">
            <v>0.25</v>
          </cell>
          <cell r="F32" t="str">
            <v>Chromic acid and chromates (as Cr)</v>
          </cell>
          <cell r="G32">
            <v>1.25</v>
          </cell>
        </row>
        <row r="33">
          <cell r="B33" t="str">
            <v>Chromite ore processing (chromate), as Cr</v>
          </cell>
          <cell r="C33" t="str">
            <v>--</v>
          </cell>
          <cell r="D33" t="str">
            <v>Chromite ore processing (chromate), as Cr</v>
          </cell>
          <cell r="E33">
            <v>0.25</v>
          </cell>
          <cell r="F33" t="str">
            <v>Chromite ore processing (chromate), as Cr</v>
          </cell>
          <cell r="G33">
            <v>1.25</v>
          </cell>
        </row>
        <row r="34">
          <cell r="B34" t="str">
            <v>Chromium, metal</v>
          </cell>
          <cell r="C34" t="str">
            <v>7440-47-3</v>
          </cell>
          <cell r="D34" t="str">
            <v>Chromium, metal</v>
          </cell>
          <cell r="E34">
            <v>2.5</v>
          </cell>
          <cell r="F34" t="str">
            <v>Chromium, metal</v>
          </cell>
          <cell r="G34">
            <v>12.5</v>
          </cell>
        </row>
        <row r="35">
          <cell r="B35" t="str">
            <v>Coal tar pitch volatiles</v>
          </cell>
          <cell r="C35" t="str">
            <v>8007-45-2</v>
          </cell>
          <cell r="D35" t="str">
            <v>Coal tar pitch volatiles</v>
          </cell>
          <cell r="E35">
            <v>1</v>
          </cell>
          <cell r="F35" t="str">
            <v>Coal tar pitch volatiles</v>
          </cell>
          <cell r="G35">
            <v>5</v>
          </cell>
        </row>
        <row r="36">
          <cell r="B36" t="str">
            <v>Coke oven emissions</v>
          </cell>
          <cell r="C36" t="str">
            <v>--</v>
          </cell>
          <cell r="D36" t="str">
            <v>Coke oven emissions</v>
          </cell>
          <cell r="E36" t="str">
            <v>--</v>
          </cell>
          <cell r="F36" t="str">
            <v>Coke oven emissions</v>
          </cell>
          <cell r="G36" t="str">
            <v>--</v>
          </cell>
        </row>
        <row r="37">
          <cell r="B37" t="str">
            <v>Cyclophosphamide</v>
          </cell>
          <cell r="C37" t="str">
            <v>50-18-0</v>
          </cell>
          <cell r="D37" t="str">
            <v>Cyclophosphamide</v>
          </cell>
          <cell r="E37" t="str">
            <v>--</v>
          </cell>
          <cell r="F37" t="str">
            <v>Cyclophosphamide</v>
          </cell>
          <cell r="G37" t="str">
            <v>--</v>
          </cell>
        </row>
        <row r="38">
          <cell r="B38" t="str">
            <v>Dibromochloropropane</v>
          </cell>
          <cell r="C38" t="str">
            <v>96-12-8</v>
          </cell>
          <cell r="D38" t="str">
            <v>Dibromochloropropane</v>
          </cell>
          <cell r="E38">
            <v>0.05</v>
          </cell>
          <cell r="F38" t="str">
            <v>Dibromochloropropane</v>
          </cell>
          <cell r="G38">
            <v>0.25</v>
          </cell>
        </row>
        <row r="39">
          <cell r="B39" t="str">
            <v>3,3'-Dichlorobenzidine</v>
          </cell>
          <cell r="C39" t="str">
            <v>91-94-1</v>
          </cell>
          <cell r="D39" t="str">
            <v>3,3'-Dichlorobenzidine</v>
          </cell>
          <cell r="E39" t="str">
            <v>--</v>
          </cell>
          <cell r="F39" t="str">
            <v>3,3'-Dichlorobenzidine</v>
          </cell>
          <cell r="G39" t="str">
            <v>--</v>
          </cell>
        </row>
        <row r="40">
          <cell r="B40" t="str">
            <v>1,2-Dichloroethane</v>
          </cell>
          <cell r="C40" t="str">
            <v>107-06-2</v>
          </cell>
          <cell r="D40" t="str">
            <v>1,2-Dichloroethane</v>
          </cell>
          <cell r="E40">
            <v>20</v>
          </cell>
          <cell r="F40" t="str">
            <v>1,2-Dichloroethane</v>
          </cell>
          <cell r="G40">
            <v>100</v>
          </cell>
        </row>
        <row r="41">
          <cell r="B41" t="str">
            <v>Diethylstilboestriol</v>
          </cell>
          <cell r="C41" t="str">
            <v>39011-86-4</v>
          </cell>
          <cell r="D41" t="str">
            <v>Diethylstilboestriol</v>
          </cell>
          <cell r="E41" t="str">
            <v>--</v>
          </cell>
          <cell r="F41" t="str">
            <v>Diethylstilboestriol</v>
          </cell>
          <cell r="G41" t="str">
            <v>--</v>
          </cell>
        </row>
        <row r="42">
          <cell r="B42" t="str">
            <v>Diethyl sulfate</v>
          </cell>
          <cell r="C42" t="str">
            <v>64-67-5</v>
          </cell>
          <cell r="D42" t="str">
            <v>Diethyl sulfate</v>
          </cell>
          <cell r="E42" t="str">
            <v>--</v>
          </cell>
          <cell r="F42" t="str">
            <v>Diethyl sulfate</v>
          </cell>
          <cell r="G42" t="str">
            <v>--</v>
          </cell>
        </row>
        <row r="43">
          <cell r="B43" t="str">
            <v>4-Dimethylaminoazobenzene</v>
          </cell>
          <cell r="C43" t="str">
            <v>60-11-7</v>
          </cell>
          <cell r="D43" t="str">
            <v>4-Dimethylaminoazobenzene</v>
          </cell>
          <cell r="E43" t="str">
            <v>--</v>
          </cell>
          <cell r="F43" t="str">
            <v>4-Dimethylaminoazobenzene</v>
          </cell>
          <cell r="G43" t="str">
            <v>--</v>
          </cell>
        </row>
        <row r="44">
          <cell r="B44" t="str">
            <v>Dimethyl sulfate</v>
          </cell>
          <cell r="C44" t="str">
            <v>77-78-1</v>
          </cell>
          <cell r="D44" t="str">
            <v>Dimethyl sulfate</v>
          </cell>
          <cell r="E44">
            <v>2.5</v>
          </cell>
          <cell r="F44" t="str">
            <v>Dimethyl sulfate</v>
          </cell>
          <cell r="G44">
            <v>12.5</v>
          </cell>
        </row>
        <row r="45">
          <cell r="B45" t="str">
            <v>Dioxane, technical grade</v>
          </cell>
          <cell r="C45" t="str">
            <v>123-91-1</v>
          </cell>
          <cell r="D45" t="str">
            <v>Dioxane, technical grade</v>
          </cell>
          <cell r="E45">
            <v>450</v>
          </cell>
          <cell r="F45" t="str">
            <v>Dioxane, technical grade</v>
          </cell>
          <cell r="G45">
            <v>2250</v>
          </cell>
        </row>
        <row r="46">
          <cell r="B46" t="str">
            <v>Estrogens</v>
          </cell>
          <cell r="C46" t="str">
            <v>--</v>
          </cell>
          <cell r="D46" t="str">
            <v>Estrogens</v>
          </cell>
          <cell r="E46" t="str">
            <v>--</v>
          </cell>
          <cell r="F46" t="str">
            <v>Estrogens</v>
          </cell>
          <cell r="G46" t="str">
            <v>--</v>
          </cell>
        </row>
        <row r="47">
          <cell r="B47" t="str">
            <v>Ethylene dichloride</v>
          </cell>
          <cell r="C47" t="str">
            <v>107-06-2</v>
          </cell>
          <cell r="D47" t="str">
            <v>Ethylene dichloride</v>
          </cell>
          <cell r="E47">
            <v>20</v>
          </cell>
          <cell r="F47" t="str">
            <v>Ethylene dichloride</v>
          </cell>
          <cell r="G47">
            <v>100</v>
          </cell>
        </row>
        <row r="48">
          <cell r="B48" t="str">
            <v>Heptachlor</v>
          </cell>
          <cell r="C48" t="str">
            <v>76-44-8</v>
          </cell>
          <cell r="D48" t="str">
            <v>Heptachlor</v>
          </cell>
          <cell r="E48">
            <v>2.5</v>
          </cell>
          <cell r="F48" t="str">
            <v>Heptachlor</v>
          </cell>
          <cell r="G48">
            <v>12.5</v>
          </cell>
        </row>
        <row r="49">
          <cell r="B49" t="str">
            <v>Hexachloroethane</v>
          </cell>
          <cell r="C49" t="str">
            <v>67-72-1</v>
          </cell>
          <cell r="D49" t="str">
            <v>Hexachloroethane</v>
          </cell>
          <cell r="E49">
            <v>50</v>
          </cell>
          <cell r="F49" t="str">
            <v>Hexachloroethane</v>
          </cell>
          <cell r="G49">
            <v>250</v>
          </cell>
        </row>
        <row r="50">
          <cell r="B50" t="str">
            <v>Kepone</v>
          </cell>
          <cell r="C50" t="str">
            <v>143-50-0</v>
          </cell>
          <cell r="D50" t="str">
            <v>Kepone</v>
          </cell>
          <cell r="E50" t="str">
            <v>--</v>
          </cell>
          <cell r="F50" t="str">
            <v>Kepone</v>
          </cell>
          <cell r="G50" t="str">
            <v>--</v>
          </cell>
        </row>
        <row r="51">
          <cell r="B51" t="str">
            <v>Melphalan</v>
          </cell>
          <cell r="C51" t="str">
            <v>148-82-3</v>
          </cell>
          <cell r="D51" t="str">
            <v>Melphalan</v>
          </cell>
          <cell r="E51" t="str">
            <v>--</v>
          </cell>
          <cell r="F51" t="str">
            <v>Melphalan</v>
          </cell>
          <cell r="G51" t="str">
            <v>--</v>
          </cell>
        </row>
        <row r="52">
          <cell r="B52" t="str">
            <v>4,4'-Methylene bis (2-chloraniline)</v>
          </cell>
          <cell r="C52" t="str">
            <v>101-14-4</v>
          </cell>
          <cell r="D52" t="str">
            <v>4,4'-Methylene bis (2-chloraniline)</v>
          </cell>
          <cell r="E52">
            <v>0.015</v>
          </cell>
          <cell r="F52" t="str">
            <v>4,4'-Methylene bis (2-chloraniline)</v>
          </cell>
          <cell r="G52">
            <v>0.075</v>
          </cell>
        </row>
        <row r="53">
          <cell r="B53" t="str">
            <v>MOCA</v>
          </cell>
          <cell r="C53" t="str">
            <v>101-14-4</v>
          </cell>
          <cell r="D53" t="str">
            <v>MOCA</v>
          </cell>
          <cell r="E53">
            <v>0.015</v>
          </cell>
          <cell r="F53" t="str">
            <v>MOCA</v>
          </cell>
          <cell r="G53">
            <v>0.075</v>
          </cell>
        </row>
        <row r="54">
          <cell r="B54" t="str">
            <v>Morpholine</v>
          </cell>
          <cell r="C54" t="str">
            <v>110-91-8</v>
          </cell>
          <cell r="D54" t="str">
            <v>Morpholine</v>
          </cell>
          <cell r="E54">
            <v>350</v>
          </cell>
          <cell r="F54" t="str">
            <v>Morpholine</v>
          </cell>
          <cell r="G54">
            <v>1.75</v>
          </cell>
        </row>
        <row r="55">
          <cell r="B55" t="str">
            <v>Mustard gas</v>
          </cell>
          <cell r="C55" t="str">
            <v>505-60-2</v>
          </cell>
          <cell r="D55" t="str">
            <v>Mustard gas</v>
          </cell>
          <cell r="E55" t="str">
            <v>--</v>
          </cell>
          <cell r="F55" t="str">
            <v>Mustard gas</v>
          </cell>
          <cell r="G55" t="str">
            <v>--</v>
          </cell>
        </row>
        <row r="56">
          <cell r="B56" t="str">
            <v>Myleran</v>
          </cell>
          <cell r="C56" t="str">
            <v>55-98-1</v>
          </cell>
          <cell r="D56" t="str">
            <v>Myleran</v>
          </cell>
          <cell r="E56" t="str">
            <v>--</v>
          </cell>
          <cell r="F56" t="str">
            <v>Myleran</v>
          </cell>
          <cell r="G56" t="str">
            <v>--</v>
          </cell>
        </row>
        <row r="57">
          <cell r="B57" t="str">
            <v>beta-Napthylamine</v>
          </cell>
          <cell r="C57" t="str">
            <v>91-59-8</v>
          </cell>
          <cell r="D57" t="str">
            <v>beta-Napthylamine</v>
          </cell>
          <cell r="E57" t="str">
            <v>--</v>
          </cell>
          <cell r="F57" t="str">
            <v>beta-Napthylamine</v>
          </cell>
          <cell r="G57" t="str">
            <v>--</v>
          </cell>
        </row>
        <row r="58">
          <cell r="B58" t="str">
            <v>Nickel carbonyl, as Ni</v>
          </cell>
          <cell r="C58" t="str">
            <v>13463-39-3</v>
          </cell>
          <cell r="D58" t="str">
            <v>Nickel carbonyl, as Ni</v>
          </cell>
          <cell r="E58">
            <v>1.75</v>
          </cell>
          <cell r="F58" t="str">
            <v>Nickel carbonyl, as Ni</v>
          </cell>
          <cell r="G58">
            <v>8.75</v>
          </cell>
        </row>
        <row r="59">
          <cell r="B59" t="str">
            <v>Nickel (metal)</v>
          </cell>
          <cell r="C59" t="str">
            <v>7440-02-0</v>
          </cell>
          <cell r="D59" t="str">
            <v>Nickel (metal)</v>
          </cell>
          <cell r="E59">
            <v>5</v>
          </cell>
          <cell r="F59" t="str">
            <v>Nickel (metal)</v>
          </cell>
          <cell r="G59">
            <v>25</v>
          </cell>
        </row>
        <row r="60">
          <cell r="B60" t="str">
            <v>Nickel, soluble compounds (as Ni) *</v>
          </cell>
          <cell r="C60" t="str">
            <v>--</v>
          </cell>
          <cell r="D60" t="str">
            <v>Nickel, soluble compounds (as Ni) *</v>
          </cell>
          <cell r="E60">
            <v>0.075</v>
          </cell>
          <cell r="F60" t="str">
            <v>Nickel, soluble compounds (as Ni) *</v>
          </cell>
          <cell r="G60">
            <v>0.375</v>
          </cell>
        </row>
        <row r="61">
          <cell r="B61" t="str">
            <v>Nickel sulfide</v>
          </cell>
          <cell r="C61" t="str">
            <v>12035-72-2</v>
          </cell>
          <cell r="D61" t="str">
            <v>Nickel sulfide</v>
          </cell>
          <cell r="E61" t="str">
            <v>--</v>
          </cell>
          <cell r="F61" t="str">
            <v>Nickel sulfide</v>
          </cell>
          <cell r="G61" t="str">
            <v>--</v>
          </cell>
        </row>
        <row r="62">
          <cell r="B62" t="str">
            <v>Nickel sulfide roasting, fume</v>
          </cell>
          <cell r="C62" t="str">
            <v>--</v>
          </cell>
          <cell r="D62" t="str">
            <v>Nickel sulfide roasting, fume</v>
          </cell>
          <cell r="E62" t="str">
            <v>--</v>
          </cell>
          <cell r="F62" t="str">
            <v>Nickel sulfide roasting, fume</v>
          </cell>
          <cell r="G62" t="str">
            <v>--</v>
          </cell>
        </row>
        <row r="63">
          <cell r="B63" t="str">
            <v>Nickel sulfide roasting, dust (as Ni)</v>
          </cell>
          <cell r="C63" t="str">
            <v>--</v>
          </cell>
          <cell r="D63" t="str">
            <v>Nickel sulfuide roasting, dust (as Ni)</v>
          </cell>
          <cell r="E63">
            <v>5</v>
          </cell>
          <cell r="F63" t="str">
            <v>Nickel sulfuide roasting, dust (as Ni)</v>
          </cell>
          <cell r="G63">
            <v>25</v>
          </cell>
        </row>
        <row r="64">
          <cell r="B64" t="str">
            <v>4-Nitrodiphenyl</v>
          </cell>
          <cell r="C64" t="str">
            <v>92-93-3</v>
          </cell>
          <cell r="D64" t="str">
            <v>4-Nitrodiphenyl</v>
          </cell>
          <cell r="E64" t="str">
            <v>--</v>
          </cell>
          <cell r="F64" t="str">
            <v>4-Nitrodiphenyl</v>
          </cell>
          <cell r="G64" t="str">
            <v>--</v>
          </cell>
        </row>
        <row r="65">
          <cell r="B65" t="str">
            <v>Nitrogen mustard</v>
          </cell>
          <cell r="C65" t="str">
            <v>55-86-7</v>
          </cell>
          <cell r="D65" t="str">
            <v>Nitrogen mustard</v>
          </cell>
          <cell r="E65" t="str">
            <v>--</v>
          </cell>
          <cell r="F65" t="str">
            <v>Nitrogen mustard</v>
          </cell>
          <cell r="G65" t="str">
            <v>--</v>
          </cell>
        </row>
        <row r="66">
          <cell r="B66" t="str">
            <v>n-Nitrosodimethylamine</v>
          </cell>
          <cell r="C66" t="str">
            <v>62-75-9</v>
          </cell>
          <cell r="D66" t="str">
            <v>n-Nitrosodimethylamine</v>
          </cell>
          <cell r="E66" t="str">
            <v>--</v>
          </cell>
          <cell r="F66" t="str">
            <v>n-Nitrosodimethylamine</v>
          </cell>
          <cell r="G66" t="str">
            <v>--</v>
          </cell>
        </row>
        <row r="67">
          <cell r="B67" t="str">
            <v>Oxymetholone</v>
          </cell>
          <cell r="C67" t="str">
            <v>434-07-1</v>
          </cell>
          <cell r="D67" t="str">
            <v>Oxymetholone</v>
          </cell>
          <cell r="E67" t="str">
            <v>--</v>
          </cell>
          <cell r="F67" t="str">
            <v>Oxymetholone</v>
          </cell>
          <cell r="G67" t="str">
            <v>--</v>
          </cell>
        </row>
        <row r="68">
          <cell r="B68" t="str">
            <v>Perchloroethylene *</v>
          </cell>
          <cell r="C68" t="str">
            <v>127-18-4</v>
          </cell>
          <cell r="D68" t="str">
            <v>Perchloroethylene *</v>
          </cell>
          <cell r="E68">
            <v>1700</v>
          </cell>
          <cell r="F68" t="str">
            <v>Perchloroethylene *</v>
          </cell>
          <cell r="G68">
            <v>8500</v>
          </cell>
        </row>
        <row r="69">
          <cell r="B69" t="str">
            <v>Phenacetin</v>
          </cell>
          <cell r="C69" t="str">
            <v>62-44-2</v>
          </cell>
          <cell r="D69" t="str">
            <v>Phenacetin</v>
          </cell>
          <cell r="E69" t="str">
            <v>--</v>
          </cell>
          <cell r="F69" t="str">
            <v>Phenacetin</v>
          </cell>
          <cell r="G69" t="str">
            <v>--</v>
          </cell>
        </row>
        <row r="70">
          <cell r="B70" t="str">
            <v>Polynuclear aromatic hydrocarbons (PAH)*</v>
          </cell>
          <cell r="C70" t="str">
            <v>50-32-8</v>
          </cell>
          <cell r="D70" t="str">
            <v>Polynuclear aromatic hydrocarbons (PAH)*</v>
          </cell>
          <cell r="E70">
            <v>0.1</v>
          </cell>
          <cell r="F70" t="str">
            <v>Polynuclear aromatic hydrocarbons (PAH)*</v>
          </cell>
          <cell r="G70">
            <v>0.5</v>
          </cell>
        </row>
        <row r="71">
          <cell r="B71" t="str">
            <v>beta-Propiolactone</v>
          </cell>
          <cell r="C71" t="str">
            <v>57-57-8</v>
          </cell>
          <cell r="D71" t="str">
            <v>beta-Propiolactone</v>
          </cell>
          <cell r="E71">
            <v>7.5</v>
          </cell>
          <cell r="F71" t="str">
            <v>beta-Propiolactone</v>
          </cell>
          <cell r="G71">
            <v>37.5</v>
          </cell>
        </row>
        <row r="72">
          <cell r="B72" t="str">
            <v>1,1,2,2-Tetrachloroethane</v>
          </cell>
          <cell r="C72" t="str">
            <v>79-34-5</v>
          </cell>
          <cell r="D72" t="str">
            <v>1,1,2,2-Tetrachloroethane</v>
          </cell>
          <cell r="E72">
            <v>34.4</v>
          </cell>
          <cell r="F72" t="str">
            <v>1,1,2,2-Tetrachloroethane</v>
          </cell>
          <cell r="G72">
            <v>172</v>
          </cell>
        </row>
        <row r="73">
          <cell r="B73" t="str">
            <v>Thorium dioxide</v>
          </cell>
          <cell r="C73" t="str">
            <v>1314-20-1</v>
          </cell>
          <cell r="D73" t="str">
            <v>Thorium dioxide</v>
          </cell>
          <cell r="E73" t="str">
            <v>--</v>
          </cell>
          <cell r="F73" t="str">
            <v>Thorium dioxide</v>
          </cell>
          <cell r="G73" t="str">
            <v>--</v>
          </cell>
        </row>
        <row r="74">
          <cell r="B74" t="str">
            <v>o-Toluidine</v>
          </cell>
          <cell r="C74" t="str">
            <v>95-53-4</v>
          </cell>
          <cell r="D74" t="str">
            <v>o-Toluidine</v>
          </cell>
          <cell r="E74">
            <v>45</v>
          </cell>
          <cell r="F74" t="str">
            <v>o-Toluidine</v>
          </cell>
          <cell r="G74">
            <v>225</v>
          </cell>
        </row>
        <row r="75">
          <cell r="B75" t="str">
            <v>Toxaphene</v>
          </cell>
          <cell r="C75" t="str">
            <v>8001-35-2</v>
          </cell>
          <cell r="D75" t="str">
            <v>Toxaphene</v>
          </cell>
          <cell r="E75">
            <v>2.5</v>
          </cell>
          <cell r="F75" t="str">
            <v>Toxaphene</v>
          </cell>
          <cell r="G75">
            <v>12.5</v>
          </cell>
        </row>
        <row r="76">
          <cell r="B76" t="str">
            <v>Treosulfan</v>
          </cell>
          <cell r="C76" t="str">
            <v>299-75-2</v>
          </cell>
          <cell r="D76" t="str">
            <v>Treosulfan</v>
          </cell>
          <cell r="E76" t="str">
            <v>--</v>
          </cell>
          <cell r="F76" t="str">
            <v>Treosulfan</v>
          </cell>
          <cell r="G76" t="str">
            <v>--</v>
          </cell>
        </row>
        <row r="77">
          <cell r="B77" t="str">
            <v>1,1,2-Trichloroethane</v>
          </cell>
          <cell r="C77" t="str">
            <v>79-00-5</v>
          </cell>
          <cell r="D77" t="str">
            <v>1,1,2-Trichloroethane</v>
          </cell>
          <cell r="E77">
            <v>225</v>
          </cell>
          <cell r="F77" t="str">
            <v>1,1,2-Trichloroethane</v>
          </cell>
          <cell r="G77">
            <v>1125</v>
          </cell>
        </row>
        <row r="78">
          <cell r="B78" t="str">
            <v>Trichloroethylene</v>
          </cell>
          <cell r="C78" t="str">
            <v>79-01-6</v>
          </cell>
          <cell r="D78" t="str">
            <v>Trichloroethylene</v>
          </cell>
          <cell r="E78">
            <v>1350</v>
          </cell>
          <cell r="F78" t="str">
            <v>Trichloroethylene</v>
          </cell>
          <cell r="G78">
            <v>6750</v>
          </cell>
        </row>
        <row r="79">
          <cell r="B79" t="str">
            <v>2,5,6-Trichlorophenol</v>
          </cell>
          <cell r="C79" t="str">
            <v>88-06-2</v>
          </cell>
          <cell r="D79" t="str">
            <v>2,5,6-Trichlorophenol</v>
          </cell>
          <cell r="E79" t="str">
            <v>--</v>
          </cell>
          <cell r="F79" t="str">
            <v>2,5,6-Trichlorophenol</v>
          </cell>
          <cell r="G79" t="str">
            <v>--</v>
          </cell>
        </row>
        <row r="80">
          <cell r="B80" t="str">
            <v>Vinyl chloride</v>
          </cell>
          <cell r="C80" t="str">
            <v>75-01-4</v>
          </cell>
          <cell r="D80" t="str">
            <v>Vinyl chloride</v>
          </cell>
          <cell r="E80">
            <v>50</v>
          </cell>
          <cell r="F80" t="str">
            <v>Vinyl chloride</v>
          </cell>
          <cell r="G80">
            <v>250</v>
          </cell>
        </row>
        <row r="82">
          <cell r="B82" t="str">
            <v>TABLE 29-2</v>
          </cell>
        </row>
        <row r="84">
          <cell r="B84" t="str">
            <v>Actinomycin D</v>
          </cell>
          <cell r="C84" t="str">
            <v>1402-38-6</v>
          </cell>
          <cell r="D84" t="str">
            <v>Actinomycin D</v>
          </cell>
          <cell r="E84" t="str">
            <v>--</v>
          </cell>
          <cell r="F84" t="str">
            <v>Actinomycin D</v>
          </cell>
          <cell r="G84" t="str">
            <v>--</v>
          </cell>
        </row>
        <row r="85">
          <cell r="B85" t="str">
            <v>Adriamycin</v>
          </cell>
          <cell r="C85" t="str">
            <v>23214-92-8</v>
          </cell>
          <cell r="D85" t="str">
            <v>Adriamycin</v>
          </cell>
          <cell r="E85" t="str">
            <v>--</v>
          </cell>
          <cell r="F85" t="str">
            <v>Adriamycin</v>
          </cell>
          <cell r="G85" t="str">
            <v>--</v>
          </cell>
        </row>
        <row r="86">
          <cell r="B86" t="str">
            <v>Aldrin</v>
          </cell>
          <cell r="C86" t="str">
            <v>309-00-2</v>
          </cell>
          <cell r="D86" t="str">
            <v>Aldrin</v>
          </cell>
          <cell r="E86">
            <v>1.5</v>
          </cell>
          <cell r="F86" t="str">
            <v>Aldrin</v>
          </cell>
          <cell r="G86">
            <v>7.5</v>
          </cell>
        </row>
        <row r="87">
          <cell r="B87" t="str">
            <v>Allyl glycidyl ether</v>
          </cell>
          <cell r="C87" t="str">
            <v>106-92-3</v>
          </cell>
          <cell r="D87" t="str">
            <v>Allyl glycidyl ether</v>
          </cell>
          <cell r="E87">
            <v>220</v>
          </cell>
          <cell r="F87" t="str">
            <v>Allyl glycidyl ether</v>
          </cell>
          <cell r="G87">
            <v>1100</v>
          </cell>
        </row>
        <row r="88">
          <cell r="B88" t="str">
            <v>2-Aminoanthraquinone</v>
          </cell>
          <cell r="C88" t="str">
            <v>117-79-3</v>
          </cell>
          <cell r="D88" t="str">
            <v>2-Aminoanthraquinone</v>
          </cell>
          <cell r="E88" t="str">
            <v>--</v>
          </cell>
          <cell r="F88" t="str">
            <v>2-Aminoanthraquinone</v>
          </cell>
          <cell r="G88" t="str">
            <v>--</v>
          </cell>
        </row>
        <row r="89">
          <cell r="B89" t="str">
            <v>1-Amino-2-methylanthraquinone</v>
          </cell>
          <cell r="C89" t="str">
            <v>82-28-0</v>
          </cell>
          <cell r="D89" t="str">
            <v>1-Amino-2-methylanthraquinone</v>
          </cell>
          <cell r="E89" t="str">
            <v>--</v>
          </cell>
          <cell r="F89" t="str">
            <v>1-Amino-2-methylanthraquinone</v>
          </cell>
          <cell r="G89" t="str">
            <v>--</v>
          </cell>
        </row>
        <row r="90">
          <cell r="B90" t="str">
            <v>3-Amino 1,2,4-triazole (amitrole)</v>
          </cell>
          <cell r="C90" t="str">
            <v>61-82-5</v>
          </cell>
          <cell r="D90" t="str">
            <v>3-Amino 1,2,4-triazole (amitrole)</v>
          </cell>
          <cell r="E90" t="str">
            <v>--</v>
          </cell>
          <cell r="F90" t="str">
            <v>3-Amino 1,2,4-triazole (amitrole)</v>
          </cell>
          <cell r="G90" t="str">
            <v>--</v>
          </cell>
        </row>
        <row r="91">
          <cell r="B91" t="str">
            <v>o-Anisidine</v>
          </cell>
          <cell r="C91" t="str">
            <v>29191-52-4</v>
          </cell>
          <cell r="D91" t="str">
            <v>o-Anisidine</v>
          </cell>
          <cell r="E91">
            <v>5</v>
          </cell>
          <cell r="F91" t="str">
            <v>o-Anisidine</v>
          </cell>
          <cell r="G91">
            <v>25</v>
          </cell>
        </row>
        <row r="92">
          <cell r="B92" t="str">
            <v>Antimony trioxide, handling &amp; use (as Sb)</v>
          </cell>
          <cell r="C92" t="str">
            <v>1309-64-4</v>
          </cell>
          <cell r="D92" t="str">
            <v>Antimony trioxide, handling &amp; use (as Sb)</v>
          </cell>
          <cell r="E92">
            <v>5</v>
          </cell>
          <cell r="F92" t="str">
            <v>Antimony trioxide, handling &amp; use (as Sb)</v>
          </cell>
          <cell r="G92">
            <v>25</v>
          </cell>
        </row>
        <row r="93">
          <cell r="B93" t="str">
            <v>Antimony trioxide production (as Sb)</v>
          </cell>
          <cell r="C93" t="str">
            <v>1309-64-4</v>
          </cell>
          <cell r="D93" t="str">
            <v>Antimony trioxide production (as Sb)</v>
          </cell>
          <cell r="E93">
            <v>5</v>
          </cell>
          <cell r="F93" t="str">
            <v>Antimony trioxide production (as Sb)</v>
          </cell>
          <cell r="G93">
            <v>25</v>
          </cell>
        </row>
        <row r="94">
          <cell r="B94" t="str">
            <v>Aramite</v>
          </cell>
          <cell r="C94" t="str">
            <v>140-57-8</v>
          </cell>
          <cell r="D94" t="str">
            <v>Aramite</v>
          </cell>
          <cell r="E94" t="str">
            <v>--</v>
          </cell>
          <cell r="F94" t="str">
            <v>Aramite</v>
          </cell>
          <cell r="G94" t="str">
            <v>--</v>
          </cell>
        </row>
        <row r="95">
          <cell r="B95" t="str">
            <v>Arsenic trioxide production (as As)</v>
          </cell>
          <cell r="C95" t="str">
            <v>1327-53-3</v>
          </cell>
          <cell r="D95" t="str">
            <v>Arsenic trioxide production (as As)</v>
          </cell>
          <cell r="E95">
            <v>0.25</v>
          </cell>
          <cell r="F95" t="str">
            <v>Arsenic trioxide production (as As)</v>
          </cell>
          <cell r="G95">
            <v>1.25</v>
          </cell>
        </row>
        <row r="96">
          <cell r="B96" t="str">
            <v>Benz(a)anthracene</v>
          </cell>
          <cell r="C96" t="str">
            <v>56-55-3</v>
          </cell>
          <cell r="D96" t="str">
            <v>Benz(a)anthracene</v>
          </cell>
          <cell r="E96" t="str">
            <v>--</v>
          </cell>
          <cell r="F96" t="str">
            <v>Benz(a)anthracene</v>
          </cell>
          <cell r="G96" t="str">
            <v>--</v>
          </cell>
        </row>
        <row r="97">
          <cell r="B97" t="str">
            <v>Benzo(b)fluoranthene</v>
          </cell>
          <cell r="C97" t="str">
            <v>205-99-2</v>
          </cell>
          <cell r="D97" t="str">
            <v>Benzo(b)fluoranthene</v>
          </cell>
          <cell r="E97" t="str">
            <v>--</v>
          </cell>
          <cell r="F97" t="str">
            <v>Benzo(b)fluoranthene</v>
          </cell>
          <cell r="G97" t="str">
            <v>--</v>
          </cell>
        </row>
        <row r="98">
          <cell r="B98" t="str">
            <v>Benzotrichloride</v>
          </cell>
          <cell r="C98" t="str">
            <v>98-07-7</v>
          </cell>
          <cell r="D98" t="str">
            <v>Benzotrichloride</v>
          </cell>
          <cell r="E98" t="str">
            <v>--</v>
          </cell>
          <cell r="F98" t="str">
            <v>Benzotrichloride</v>
          </cell>
          <cell r="G98" t="str">
            <v>--</v>
          </cell>
        </row>
        <row r="99">
          <cell r="B99" t="str">
            <v>Brominated biphenyls</v>
          </cell>
          <cell r="D99" t="str">
            <v>Brominated biphenyls</v>
          </cell>
          <cell r="F99" t="str">
            <v>Brominated biphenyls</v>
          </cell>
        </row>
        <row r="100">
          <cell r="B100" t="str">
            <v>Butadiene (1,3-butadiene)</v>
          </cell>
          <cell r="C100" t="str">
            <v>106-99-0</v>
          </cell>
          <cell r="D100" t="str">
            <v>Butadiene (1,3-butadiene)</v>
          </cell>
          <cell r="E100">
            <v>22000</v>
          </cell>
          <cell r="F100" t="str">
            <v>Butadiene (1,3-butadiene)</v>
          </cell>
          <cell r="G100">
            <v>110000</v>
          </cell>
        </row>
        <row r="101">
          <cell r="B101" t="str">
            <v>n-Butyl glycidyl ether (BGE)</v>
          </cell>
          <cell r="C101" t="str">
            <v>2426-08-6</v>
          </cell>
          <cell r="D101" t="str">
            <v>n-Butyl glycidyl ether (BGE)</v>
          </cell>
          <cell r="E101">
            <v>1350</v>
          </cell>
          <cell r="F101" t="str">
            <v>n-Butyl glycidyl ether (BGE)</v>
          </cell>
          <cell r="G101">
            <v>6750</v>
          </cell>
        </row>
        <row r="102">
          <cell r="B102" t="str">
            <v>Cadmium</v>
          </cell>
          <cell r="C102" t="str">
            <v>7440-43-9</v>
          </cell>
          <cell r="D102" t="str">
            <v>Cadmium</v>
          </cell>
          <cell r="E102">
            <v>0.4</v>
          </cell>
          <cell r="F102" t="str">
            <v>Cadmium</v>
          </cell>
          <cell r="G102">
            <v>2</v>
          </cell>
        </row>
        <row r="103">
          <cell r="B103" t="str">
            <v>Cadmium dust &amp; salts (as Cd)</v>
          </cell>
          <cell r="C103" t="str">
            <v>7440-43-9</v>
          </cell>
          <cell r="D103" t="str">
            <v>Cadmium dust &amp; salts (as Cd)</v>
          </cell>
          <cell r="E103">
            <v>0.4</v>
          </cell>
          <cell r="F103" t="str">
            <v>Cadmium dust &amp; salts (as Cd)</v>
          </cell>
          <cell r="G103">
            <v>2</v>
          </cell>
        </row>
        <row r="104">
          <cell r="B104" t="str">
            <v>Cadmium oxide &amp; fume (as Cd)</v>
          </cell>
          <cell r="C104" t="str">
            <v>1306-19-0</v>
          </cell>
          <cell r="D104" t="str">
            <v>Cadmium oxide &amp; fume (as Cd)</v>
          </cell>
          <cell r="E104">
            <v>1</v>
          </cell>
          <cell r="F104" t="str">
            <v>Cadmium oxide &amp; fume (as Cd)</v>
          </cell>
          <cell r="G104">
            <v>5</v>
          </cell>
        </row>
        <row r="105">
          <cell r="B105" t="str">
            <v>Cadmium sulfate</v>
          </cell>
          <cell r="C105" t="str">
            <v>10124-36-4</v>
          </cell>
          <cell r="D105" t="str">
            <v>Cadmium sulfate</v>
          </cell>
          <cell r="E105" t="str">
            <v>--</v>
          </cell>
          <cell r="F105" t="str">
            <v>Cadmium sulfate</v>
          </cell>
          <cell r="G105" t="str">
            <v>--</v>
          </cell>
        </row>
        <row r="106">
          <cell r="B106" t="str">
            <v>Carbon tetrachloride</v>
          </cell>
          <cell r="C106" t="str">
            <v>50-23-5</v>
          </cell>
          <cell r="D106" t="str">
            <v>Carbon tetrachloride</v>
          </cell>
          <cell r="E106">
            <v>300</v>
          </cell>
          <cell r="F106" t="str">
            <v>Carbon tetrachloride</v>
          </cell>
          <cell r="G106">
            <v>1500</v>
          </cell>
        </row>
        <row r="107">
          <cell r="B107" t="str">
            <v>Chloramphenicol</v>
          </cell>
          <cell r="C107" t="str">
            <v>56-75-7</v>
          </cell>
          <cell r="D107" t="str">
            <v>Chloramphenicol</v>
          </cell>
          <cell r="E107" t="str">
            <v>--</v>
          </cell>
          <cell r="F107" t="str">
            <v>Chloramphenicol</v>
          </cell>
          <cell r="G107" t="str">
            <v>--</v>
          </cell>
        </row>
        <row r="108">
          <cell r="B108" t="str">
            <v>1-Chloro,2,3-epoxypropane</v>
          </cell>
          <cell r="C108" t="str">
            <v>106-89-8</v>
          </cell>
          <cell r="D108" t="str">
            <v>1-Chloro,2,3-epoxypropane</v>
          </cell>
          <cell r="E108">
            <v>20</v>
          </cell>
          <cell r="F108" t="str">
            <v>1-Chloro,2,3-epoxypropane</v>
          </cell>
          <cell r="G108">
            <v>100</v>
          </cell>
        </row>
        <row r="109">
          <cell r="B109" t="str">
            <v>bis-Chloroethyl nitrosourea (BCNU)</v>
          </cell>
          <cell r="C109" t="str">
            <v>108-60-1</v>
          </cell>
          <cell r="D109" t="str">
            <v>bis-Chloroethyl nitrosourea (BCNU)</v>
          </cell>
          <cell r="E109" t="str">
            <v>--</v>
          </cell>
          <cell r="F109" t="str">
            <v>bis-Chloroethyl nitrosourea (BCNU)</v>
          </cell>
          <cell r="G109" t="str">
            <v>--</v>
          </cell>
        </row>
        <row r="110">
          <cell r="B110" t="str">
            <v>1-(2-Chloroethyl)-3-cyclohexyl-1-nitrosourea (CCNU)</v>
          </cell>
          <cell r="C110" t="str">
            <v>13909-09-6</v>
          </cell>
          <cell r="D110" t="str">
            <v>1-(2-Chloroethyl)-3-cyclohexyl-1-nitrosourea (CCNU)</v>
          </cell>
          <cell r="E110" t="str">
            <v>--</v>
          </cell>
          <cell r="F110" t="str">
            <v>1-(2-Chloroethyl)-3-cyclohexyl-1-nitrosourea (CCNU)</v>
          </cell>
          <cell r="G110" t="str">
            <v>--</v>
          </cell>
        </row>
        <row r="111">
          <cell r="B111" t="str">
            <v>Chrysene</v>
          </cell>
          <cell r="C111" t="str">
            <v>218-01-9</v>
          </cell>
          <cell r="D111" t="str">
            <v>Chrysene</v>
          </cell>
          <cell r="E111" t="str">
            <v>--</v>
          </cell>
          <cell r="F111" t="str">
            <v>Chrysene</v>
          </cell>
          <cell r="G111" t="str">
            <v>--</v>
          </cell>
        </row>
        <row r="112">
          <cell r="B112" t="str">
            <v>Cisplatin</v>
          </cell>
          <cell r="C112" t="str">
            <v>15663-27-1</v>
          </cell>
          <cell r="D112" t="str">
            <v>Cisplatin</v>
          </cell>
          <cell r="E112" t="str">
            <v>--</v>
          </cell>
          <cell r="F112" t="str">
            <v>Cisplatin</v>
          </cell>
          <cell r="G112" t="str">
            <v>--</v>
          </cell>
        </row>
        <row r="113">
          <cell r="B113" t="str">
            <v>p-Cresidine</v>
          </cell>
          <cell r="C113" t="str">
            <v>120-71-8</v>
          </cell>
          <cell r="D113" t="str">
            <v>p-Cresidine</v>
          </cell>
          <cell r="E113" t="str">
            <v>--</v>
          </cell>
          <cell r="F113" t="str">
            <v>p-Cresidine</v>
          </cell>
          <cell r="G113" t="str">
            <v>--</v>
          </cell>
        </row>
        <row r="114">
          <cell r="B114" t="str">
            <v>Cupferron</v>
          </cell>
          <cell r="C114" t="str">
            <v>135-20-6</v>
          </cell>
          <cell r="D114" t="str">
            <v>Cupferron</v>
          </cell>
          <cell r="E114" t="str">
            <v>--</v>
          </cell>
          <cell r="F114" t="str">
            <v>Cupferron</v>
          </cell>
          <cell r="G114" t="str">
            <v>--</v>
          </cell>
        </row>
        <row r="115">
          <cell r="B115" t="str">
            <v>Cycasin</v>
          </cell>
          <cell r="C115" t="str">
            <v>14901-08-7</v>
          </cell>
          <cell r="D115" t="str">
            <v>Cycasin</v>
          </cell>
          <cell r="E115" t="str">
            <v>--</v>
          </cell>
          <cell r="F115" t="str">
            <v>Cycasin</v>
          </cell>
          <cell r="G115" t="str">
            <v>--</v>
          </cell>
        </row>
        <row r="116">
          <cell r="B116" t="str">
            <v>Dacarbazene</v>
          </cell>
          <cell r="C116" t="str">
            <v>4342-03-4</v>
          </cell>
          <cell r="D116" t="str">
            <v>Dacarbazene</v>
          </cell>
          <cell r="E116" t="str">
            <v>--</v>
          </cell>
          <cell r="F116" t="str">
            <v>Dacarbazene</v>
          </cell>
          <cell r="G116" t="str">
            <v>--</v>
          </cell>
        </row>
        <row r="117">
          <cell r="B117" t="str">
            <v>DDT (Dichlorodiphenyl-trichloro-ethane)</v>
          </cell>
          <cell r="C117" t="str">
            <v>50-29-3</v>
          </cell>
          <cell r="D117" t="str">
            <v>DDT (Dichlorodiphenyl-trichloro-ethane)</v>
          </cell>
          <cell r="E117">
            <v>5</v>
          </cell>
          <cell r="F117" t="str">
            <v>DDT (Dichlorodiphenyl-trichloro-ethane)</v>
          </cell>
          <cell r="G117">
            <v>25</v>
          </cell>
        </row>
        <row r="118">
          <cell r="B118" t="str">
            <v>2,4-Diaminoanisole sulfate</v>
          </cell>
          <cell r="C118" t="str">
            <v>39156-41-7</v>
          </cell>
          <cell r="D118" t="str">
            <v>2,4-Diaminoanisole sulfate</v>
          </cell>
          <cell r="E118" t="str">
            <v>--</v>
          </cell>
          <cell r="F118" t="str">
            <v>2,4-Diaminoanisole sulfate</v>
          </cell>
          <cell r="G118" t="str">
            <v>--</v>
          </cell>
        </row>
        <row r="119">
          <cell r="B119" t="str">
            <v>Dibenz(a,h) anthracene</v>
          </cell>
          <cell r="C119" t="str">
            <v>53-70-3</v>
          </cell>
          <cell r="D119" t="str">
            <v>Dibenz(a,h) anthracene</v>
          </cell>
          <cell r="E119" t="str">
            <v>--</v>
          </cell>
          <cell r="F119" t="str">
            <v>Dibenz(a,h) anthracene</v>
          </cell>
          <cell r="G119" t="str">
            <v>--</v>
          </cell>
        </row>
        <row r="120">
          <cell r="B120" t="str">
            <v>7H-Dibenzo(c,g) carbazole</v>
          </cell>
          <cell r="C120" t="str">
            <v>194-59-2</v>
          </cell>
          <cell r="D120" t="str">
            <v>7H-Dibenzo(c,g) carbazole</v>
          </cell>
          <cell r="E120" t="str">
            <v>--</v>
          </cell>
          <cell r="F120" t="str">
            <v>7H-Dibenzo(c,g) carbazole</v>
          </cell>
          <cell r="G120" t="str">
            <v>--</v>
          </cell>
        </row>
        <row r="121">
          <cell r="B121" t="str">
            <v>Dibenzo (a,h) pyrene</v>
          </cell>
          <cell r="C121" t="str">
            <v>189-64-0</v>
          </cell>
          <cell r="D121" t="str">
            <v>Dibenzo (a,h) pyrene</v>
          </cell>
          <cell r="E121" t="str">
            <v>--</v>
          </cell>
          <cell r="F121" t="str">
            <v>Dibenzo (a,h) pyrene</v>
          </cell>
          <cell r="G121" t="str">
            <v>--</v>
          </cell>
        </row>
        <row r="122">
          <cell r="B122" t="str">
            <v>Dibenzo (a,i) pyrene</v>
          </cell>
          <cell r="C122" t="str">
            <v>189-55-6</v>
          </cell>
          <cell r="D122" t="str">
            <v>Dibenzo (a,i) pyrene</v>
          </cell>
          <cell r="E122" t="str">
            <v>--</v>
          </cell>
          <cell r="F122" t="str">
            <v>Dibenzo (a,i) pyrene</v>
          </cell>
          <cell r="G122" t="str">
            <v>--</v>
          </cell>
        </row>
        <row r="123">
          <cell r="B123" t="str">
            <v>1,2-Dibromoethane</v>
          </cell>
          <cell r="C123" t="str">
            <v>106-93-4</v>
          </cell>
          <cell r="D123" t="str">
            <v>1,2-Dibromoethane</v>
          </cell>
          <cell r="E123">
            <v>1550</v>
          </cell>
          <cell r="F123" t="str">
            <v>1,2-Dibromoethane</v>
          </cell>
          <cell r="G123">
            <v>7750</v>
          </cell>
        </row>
        <row r="124">
          <cell r="B124" t="str">
            <v>Dienestrol</v>
          </cell>
          <cell r="C124" t="str">
            <v>84-17-3</v>
          </cell>
          <cell r="D124" t="str">
            <v>Dienestrol</v>
          </cell>
          <cell r="E124" t="str">
            <v>--</v>
          </cell>
          <cell r="F124" t="str">
            <v>Dienestrol</v>
          </cell>
          <cell r="G124" t="str">
            <v>--</v>
          </cell>
        </row>
        <row r="125">
          <cell r="B125" t="str">
            <v>Diepoxybutane</v>
          </cell>
          <cell r="C125" t="str">
            <v>1464-53-5</v>
          </cell>
          <cell r="D125" t="str">
            <v>Diepoxybutane</v>
          </cell>
          <cell r="E125" t="str">
            <v>--</v>
          </cell>
          <cell r="F125" t="str">
            <v>Diepoxybutane</v>
          </cell>
          <cell r="G125" t="str">
            <v>--</v>
          </cell>
        </row>
        <row r="126">
          <cell r="B126" t="str">
            <v>Di-2,3-epoxypropyl ether</v>
          </cell>
          <cell r="C126" t="str">
            <v>2238-07-5</v>
          </cell>
          <cell r="D126" t="str">
            <v>Di-2,3-epoxypropyl ether</v>
          </cell>
          <cell r="E126">
            <v>10</v>
          </cell>
          <cell r="F126" t="str">
            <v>Di-2,3-epoxypropyl ether</v>
          </cell>
          <cell r="G126">
            <v>50</v>
          </cell>
        </row>
        <row r="127">
          <cell r="B127" t="str">
            <v>Di(2-ethylhexyl) phthalate</v>
          </cell>
          <cell r="C127" t="str">
            <v>117-81-7</v>
          </cell>
          <cell r="D127" t="str">
            <v>Di(2-ethylhexyl) phthalate</v>
          </cell>
          <cell r="E127">
            <v>50</v>
          </cell>
          <cell r="F127" t="str">
            <v>Di(2-ethylhexyl) phthalate</v>
          </cell>
          <cell r="G127">
            <v>250</v>
          </cell>
        </row>
        <row r="128">
          <cell r="B128" t="str">
            <v>3-3'-Dimethoxybenzidine</v>
          </cell>
          <cell r="C128" t="str">
            <v>119-90-4</v>
          </cell>
          <cell r="D128" t="str">
            <v>3-3'-Dimethoxybenzidine</v>
          </cell>
          <cell r="E128" t="str">
            <v>--</v>
          </cell>
          <cell r="F128" t="str">
            <v>3-3'-Dimethoxybenzidine</v>
          </cell>
          <cell r="G128" t="str">
            <v>--</v>
          </cell>
        </row>
        <row r="129">
          <cell r="B129" t="str">
            <v>4-Dimethylaminobenzene</v>
          </cell>
          <cell r="C129" t="str">
            <v>1300-73-8</v>
          </cell>
          <cell r="D129" t="str">
            <v>4-Dimethylaminobenzene</v>
          </cell>
          <cell r="E129">
            <v>100</v>
          </cell>
          <cell r="F129" t="str">
            <v>4-Dimethylaminobenzene</v>
          </cell>
          <cell r="G129">
            <v>500</v>
          </cell>
        </row>
        <row r="130">
          <cell r="B130" t="str">
            <v>3,3'-Dimethylbenzidine</v>
          </cell>
          <cell r="C130" t="str">
            <v>119-93-7</v>
          </cell>
          <cell r="D130" t="str">
            <v>3,3'-Dimethylbenzidine</v>
          </cell>
          <cell r="E130" t="str">
            <v>--</v>
          </cell>
          <cell r="F130" t="str">
            <v>3,3'-Dimethylbenzidine</v>
          </cell>
          <cell r="G130" t="str">
            <v>--</v>
          </cell>
        </row>
        <row r="131">
          <cell r="B131" t="str">
            <v>Dimethyl carbamoyl chloride</v>
          </cell>
          <cell r="C131" t="str">
            <v>79-44-7</v>
          </cell>
          <cell r="D131" t="str">
            <v>Dimethyl carbamoyl chloride</v>
          </cell>
          <cell r="E131" t="str">
            <v>--</v>
          </cell>
          <cell r="F131" t="str">
            <v>Dimethyl carbamoyl chloride</v>
          </cell>
          <cell r="G131" t="str">
            <v>--</v>
          </cell>
        </row>
        <row r="132">
          <cell r="B132" t="str">
            <v>1,1-Dimethylhydrazine</v>
          </cell>
          <cell r="C132" t="str">
            <v>57-14-7</v>
          </cell>
          <cell r="D132" t="str">
            <v>1,1-Dimethylhydrazine</v>
          </cell>
          <cell r="E132">
            <v>10</v>
          </cell>
          <cell r="F132" t="str">
            <v>1,1-Dimethylhydrazine</v>
          </cell>
          <cell r="G132">
            <v>50</v>
          </cell>
        </row>
        <row r="133">
          <cell r="B133" t="str">
            <v>3,3'-Dimethoxybenzidine</v>
          </cell>
          <cell r="C133" t="str">
            <v>119-90-4</v>
          </cell>
          <cell r="D133" t="str">
            <v>3,3'-Dimethoxybenzidine</v>
          </cell>
          <cell r="E133" t="str">
            <v>--</v>
          </cell>
          <cell r="F133" t="str">
            <v>3,3'-Dimethoxybenzidine</v>
          </cell>
          <cell r="G133" t="str">
            <v>--</v>
          </cell>
        </row>
        <row r="134">
          <cell r="B134" t="str">
            <v>Dinitrotoluene</v>
          </cell>
          <cell r="C134" t="str">
            <v>121-14-2</v>
          </cell>
          <cell r="D134" t="str">
            <v>Dinitrotoluene</v>
          </cell>
          <cell r="E134">
            <v>15</v>
          </cell>
          <cell r="F134" t="str">
            <v>Dinitrotoluene</v>
          </cell>
          <cell r="G134">
            <v>75</v>
          </cell>
        </row>
        <row r="135">
          <cell r="B135" t="str">
            <v>Direct Black 38</v>
          </cell>
          <cell r="C135" t="str">
            <v>1937-37-7</v>
          </cell>
          <cell r="D135" t="str">
            <v>Direct Black 38</v>
          </cell>
          <cell r="E135" t="str">
            <v>--</v>
          </cell>
          <cell r="F135" t="str">
            <v>Direct Black 38</v>
          </cell>
          <cell r="G135" t="str">
            <v>--</v>
          </cell>
        </row>
        <row r="136">
          <cell r="B136" t="str">
            <v>Direct Blue 6</v>
          </cell>
          <cell r="C136" t="str">
            <v>2610-05-1</v>
          </cell>
          <cell r="D136" t="str">
            <v>Direct Blue 6</v>
          </cell>
          <cell r="E136" t="str">
            <v>--</v>
          </cell>
          <cell r="F136" t="str">
            <v>Direct Blue 6</v>
          </cell>
          <cell r="G136" t="str">
            <v>--</v>
          </cell>
        </row>
        <row r="137">
          <cell r="B137" t="str">
            <v>Direct Brown 95</v>
          </cell>
          <cell r="C137" t="str">
            <v>10300-74-0</v>
          </cell>
          <cell r="D137" t="str">
            <v>Direct Brown 95</v>
          </cell>
          <cell r="E137" t="str">
            <v>--</v>
          </cell>
          <cell r="F137" t="str">
            <v>Direct Brown 95</v>
          </cell>
          <cell r="G137" t="str">
            <v>--</v>
          </cell>
        </row>
        <row r="138">
          <cell r="B138" t="str">
            <v>Epichlorhydrin</v>
          </cell>
          <cell r="C138" t="str">
            <v>106-89-8</v>
          </cell>
          <cell r="D138" t="str">
            <v>Epichlorhydrin</v>
          </cell>
          <cell r="E138">
            <v>20</v>
          </cell>
          <cell r="F138" t="str">
            <v>Epichlorhydrin</v>
          </cell>
          <cell r="G138">
            <v>100</v>
          </cell>
        </row>
        <row r="139">
          <cell r="B139" t="str">
            <v>Ethinylestridiol</v>
          </cell>
          <cell r="C139" t="str">
            <v>57-63-6</v>
          </cell>
          <cell r="D139" t="str">
            <v>Ethinylestridiol</v>
          </cell>
          <cell r="E139" t="str">
            <v>--</v>
          </cell>
          <cell r="F139" t="str">
            <v>Ethinylestridiol</v>
          </cell>
          <cell r="G139" t="str">
            <v>--</v>
          </cell>
        </row>
        <row r="140">
          <cell r="B140" t="str">
            <v>Ethylene dibromide</v>
          </cell>
          <cell r="C140" t="str">
            <v>106-93-4</v>
          </cell>
          <cell r="D140" t="str">
            <v>Ethylene dibromide</v>
          </cell>
          <cell r="E140">
            <v>1550</v>
          </cell>
          <cell r="F140" t="str">
            <v>Ethylene dibromide</v>
          </cell>
          <cell r="G140">
            <v>7750</v>
          </cell>
        </row>
        <row r="141">
          <cell r="B141" t="str">
            <v>Ethylene oxide</v>
          </cell>
          <cell r="C141" t="str">
            <v>75-21-8</v>
          </cell>
          <cell r="D141" t="str">
            <v>Ethylene oxide</v>
          </cell>
          <cell r="E141">
            <v>20</v>
          </cell>
          <cell r="F141" t="str">
            <v>Ethylene oxide</v>
          </cell>
          <cell r="G141">
            <v>100</v>
          </cell>
        </row>
        <row r="142">
          <cell r="B142" t="str">
            <v>Ethylene thiourea</v>
          </cell>
          <cell r="C142" t="str">
            <v>96-45-7</v>
          </cell>
          <cell r="D142" t="str">
            <v>Ethylene thiourea</v>
          </cell>
          <cell r="E142" t="str">
            <v>--</v>
          </cell>
          <cell r="F142" t="str">
            <v>Ethylene thiourea</v>
          </cell>
          <cell r="G142" t="str">
            <v>--</v>
          </cell>
        </row>
        <row r="143">
          <cell r="B143" t="str">
            <v>Formaldehyde</v>
          </cell>
          <cell r="C143" t="str">
            <v>50-00-0</v>
          </cell>
          <cell r="D143" t="str">
            <v>Formaldehyde</v>
          </cell>
          <cell r="E143">
            <v>12</v>
          </cell>
          <cell r="F143" t="str">
            <v>Formaldehyde</v>
          </cell>
          <cell r="G143">
            <v>60</v>
          </cell>
        </row>
        <row r="144">
          <cell r="B144" t="str">
            <v>Hexachlorobenzene</v>
          </cell>
          <cell r="C144" t="str">
            <v>118-74-1</v>
          </cell>
          <cell r="D144" t="str">
            <v>Hexachlorobenzene</v>
          </cell>
          <cell r="E144" t="str">
            <v>--</v>
          </cell>
          <cell r="F144" t="str">
            <v>Hexachlorobenzene</v>
          </cell>
          <cell r="G144" t="str">
            <v>--</v>
          </cell>
        </row>
        <row r="145">
          <cell r="B145" t="str">
            <v>Hexachlorobutadiene</v>
          </cell>
          <cell r="C145" t="str">
            <v>87-68-3</v>
          </cell>
          <cell r="D145" t="str">
            <v>Hexachlorobutadiene</v>
          </cell>
          <cell r="E145">
            <v>2.4</v>
          </cell>
          <cell r="F145" t="str">
            <v>Hexachlorobutadiene</v>
          </cell>
          <cell r="G145">
            <v>12</v>
          </cell>
        </row>
        <row r="146">
          <cell r="B146" t="str">
            <v>Hexamethyl phosphoramide</v>
          </cell>
          <cell r="C146" t="str">
            <v>680-31-9</v>
          </cell>
          <cell r="D146" t="str">
            <v>Hexamethyl phosphoramide</v>
          </cell>
          <cell r="E146" t="str">
            <v>--</v>
          </cell>
          <cell r="F146" t="str">
            <v>Hexamethyl phosphoramide</v>
          </cell>
          <cell r="G146" t="str">
            <v>--</v>
          </cell>
        </row>
        <row r="147">
          <cell r="B147" t="str">
            <v>Hydrazine</v>
          </cell>
          <cell r="C147" t="str">
            <v>302-01-2</v>
          </cell>
          <cell r="D147" t="str">
            <v>Hydrazine</v>
          </cell>
          <cell r="E147">
            <v>1</v>
          </cell>
          <cell r="F147" t="str">
            <v>Hydrazine</v>
          </cell>
          <cell r="G147">
            <v>5</v>
          </cell>
        </row>
        <row r="148">
          <cell r="B148" t="str">
            <v>Hydrazine sulfate</v>
          </cell>
          <cell r="C148" t="str">
            <v>100034-93-2</v>
          </cell>
          <cell r="D148" t="str">
            <v>Hydrazine sulfate</v>
          </cell>
          <cell r="E148" t="str">
            <v>--</v>
          </cell>
          <cell r="F148" t="str">
            <v>Hydrazine sulfate</v>
          </cell>
          <cell r="G148" t="str">
            <v>--</v>
          </cell>
        </row>
        <row r="149">
          <cell r="B149" t="str">
            <v>Hydrazobenzene</v>
          </cell>
          <cell r="C149" t="str">
            <v>122-66-7</v>
          </cell>
          <cell r="D149" t="str">
            <v>Hydrazobenzene</v>
          </cell>
          <cell r="E149" t="str">
            <v>--</v>
          </cell>
          <cell r="F149" t="str">
            <v>Hydrazobenzene</v>
          </cell>
          <cell r="G149" t="str">
            <v>--</v>
          </cell>
        </row>
        <row r="150">
          <cell r="B150" t="str">
            <v>Indeno (1,2,3-cd) pyrene</v>
          </cell>
          <cell r="C150" t="str">
            <v>193-39-5</v>
          </cell>
          <cell r="D150" t="str">
            <v>Indeno (1,2,3-cd) pyrene</v>
          </cell>
          <cell r="E150" t="str">
            <v>--</v>
          </cell>
          <cell r="F150" t="str">
            <v>Indeno (1,2,3-cd) pyrene</v>
          </cell>
          <cell r="G150" t="str">
            <v>--</v>
          </cell>
        </row>
        <row r="151">
          <cell r="B151" t="str">
            <v>Iron dextran complex</v>
          </cell>
          <cell r="C151" t="str">
            <v>9004-66-4</v>
          </cell>
          <cell r="D151" t="str">
            <v>Iron dextran complex</v>
          </cell>
          <cell r="E151" t="str">
            <v>--</v>
          </cell>
          <cell r="F151" t="str">
            <v>Iron dextran complex</v>
          </cell>
          <cell r="G151" t="str">
            <v>--</v>
          </cell>
        </row>
        <row r="152">
          <cell r="B152" t="str">
            <v>Isopropyl glycidyl ether (IGE)</v>
          </cell>
          <cell r="C152" t="str">
            <v>4016-14-2</v>
          </cell>
          <cell r="D152" t="str">
            <v>Isopropyl glycidyl ether (IGE)</v>
          </cell>
          <cell r="E152">
            <v>2400</v>
          </cell>
          <cell r="F152" t="str">
            <v>Isopropyl glycidyl ether (IGE)</v>
          </cell>
          <cell r="G152">
            <v>12000</v>
          </cell>
        </row>
        <row r="153">
          <cell r="B153" t="str">
            <v>Lead acetate</v>
          </cell>
          <cell r="C153" t="str">
            <v>301-04-2</v>
          </cell>
          <cell r="D153" t="str">
            <v>Lead acetate</v>
          </cell>
          <cell r="E153" t="str">
            <v>--</v>
          </cell>
          <cell r="F153" t="str">
            <v>Lead acetate</v>
          </cell>
          <cell r="G153" t="str">
            <v>--</v>
          </cell>
        </row>
        <row r="154">
          <cell r="B154" t="str">
            <v>Lead chromate (as Cr)</v>
          </cell>
          <cell r="C154" t="str">
            <v>18454-12-1</v>
          </cell>
          <cell r="D154" t="str">
            <v>Lead chromate (as Cr)</v>
          </cell>
          <cell r="E154">
            <v>0.5</v>
          </cell>
          <cell r="F154" t="str">
            <v>Lead chromate (as Cr)</v>
          </cell>
          <cell r="G154">
            <v>2.5</v>
          </cell>
        </row>
        <row r="155">
          <cell r="B155" t="str">
            <v>Lead phosphate</v>
          </cell>
          <cell r="C155" t="str">
            <v>7446-27-7</v>
          </cell>
          <cell r="D155" t="str">
            <v>Lead phosphate</v>
          </cell>
          <cell r="E155" t="str">
            <v>--</v>
          </cell>
          <cell r="F155" t="str">
            <v>Lead phosphate</v>
          </cell>
          <cell r="G155" t="str">
            <v>--</v>
          </cell>
        </row>
        <row r="156">
          <cell r="B156" t="str">
            <v>Lindane</v>
          </cell>
          <cell r="C156" t="str">
            <v>58-89-9</v>
          </cell>
          <cell r="D156" t="str">
            <v>Lindane</v>
          </cell>
          <cell r="E156">
            <v>5</v>
          </cell>
          <cell r="F156" t="str">
            <v>Lindane</v>
          </cell>
          <cell r="G156">
            <v>25</v>
          </cell>
        </row>
        <row r="157">
          <cell r="B157" t="str">
            <v>Mestranol</v>
          </cell>
          <cell r="C157" t="str">
            <v>72-33-3</v>
          </cell>
          <cell r="D157" t="str">
            <v>Mestranol</v>
          </cell>
          <cell r="E157" t="str">
            <v>--</v>
          </cell>
          <cell r="F157" t="str">
            <v>Mestranol</v>
          </cell>
          <cell r="G157" t="str">
            <v>--</v>
          </cell>
        </row>
        <row r="158">
          <cell r="B158" t="str">
            <v>4,4-Methylene dianiline</v>
          </cell>
          <cell r="C158" t="str">
            <v>101-77-9</v>
          </cell>
          <cell r="D158" t="str">
            <v>4,4-Methylene dianiline</v>
          </cell>
          <cell r="E158">
            <v>8</v>
          </cell>
          <cell r="F158" t="str">
            <v>4,4-Methylene dianiline</v>
          </cell>
          <cell r="G158">
            <v>40</v>
          </cell>
        </row>
        <row r="159">
          <cell r="B159" t="str">
            <v>4,4'-Methylene bis (n,n-dimethyl) benzenamide</v>
          </cell>
          <cell r="C159" t="str">
            <v>101-61-1</v>
          </cell>
          <cell r="D159" t="str">
            <v>4,4'-Methylene bis (n,n-dimethyl) benzenamide</v>
          </cell>
          <cell r="E159" t="str">
            <v>--</v>
          </cell>
          <cell r="F159" t="str">
            <v>4,4'-Methylene bis (n,n-dimethyl) benzenamide</v>
          </cell>
          <cell r="G159" t="str">
            <v>--</v>
          </cell>
        </row>
        <row r="160">
          <cell r="B160" t="str">
            <v>Methyl hydrazine</v>
          </cell>
          <cell r="C160" t="str">
            <v>60-34-4</v>
          </cell>
          <cell r="D160" t="str">
            <v>Methyl hydrazine</v>
          </cell>
          <cell r="E160" t="str">
            <v>--</v>
          </cell>
          <cell r="F160" t="str">
            <v>Methyl hydrazine</v>
          </cell>
          <cell r="G160" t="str">
            <v>--</v>
          </cell>
        </row>
        <row r="161">
          <cell r="B161" t="str">
            <v>Methyl iodide</v>
          </cell>
          <cell r="C161" t="str">
            <v>74-88-4</v>
          </cell>
          <cell r="D161" t="str">
            <v>Methyl iodide</v>
          </cell>
          <cell r="E161">
            <v>100</v>
          </cell>
          <cell r="F161" t="str">
            <v>Methyl iodide</v>
          </cell>
          <cell r="G161">
            <v>500</v>
          </cell>
        </row>
        <row r="162">
          <cell r="B162" t="str">
            <v>Metronidazole</v>
          </cell>
          <cell r="C162" t="str">
            <v>443-48-1</v>
          </cell>
          <cell r="D162" t="str">
            <v>Metronidazole</v>
          </cell>
          <cell r="E162" t="str">
            <v>--</v>
          </cell>
          <cell r="F162" t="str">
            <v>Metronidazole</v>
          </cell>
          <cell r="G162" t="str">
            <v>--</v>
          </cell>
        </row>
        <row r="163">
          <cell r="B163" t="str">
            <v>Michler's ketone</v>
          </cell>
          <cell r="C163" t="str">
            <v>90-94-8</v>
          </cell>
          <cell r="D163" t="str">
            <v>Michler's ketone</v>
          </cell>
          <cell r="E163" t="str">
            <v>--</v>
          </cell>
          <cell r="F163" t="str">
            <v>Michler's ketone</v>
          </cell>
          <cell r="G163" t="str">
            <v>--</v>
          </cell>
        </row>
        <row r="164">
          <cell r="B164" t="str">
            <v>Mirex</v>
          </cell>
          <cell r="C164" t="str">
            <v>2385-85-5</v>
          </cell>
          <cell r="D164" t="str">
            <v>Mirex</v>
          </cell>
          <cell r="E164" t="str">
            <v>--</v>
          </cell>
          <cell r="F164" t="str">
            <v>Mirex</v>
          </cell>
          <cell r="G164" t="str">
            <v>--</v>
          </cell>
        </row>
        <row r="165">
          <cell r="B165" t="str">
            <v>Monomethyl hydrazine</v>
          </cell>
          <cell r="C165" t="str">
            <v>60-34-4</v>
          </cell>
          <cell r="D165" t="str">
            <v>Monomethyl hydrazine</v>
          </cell>
          <cell r="E165" t="str">
            <v>--</v>
          </cell>
          <cell r="F165" t="str">
            <v>Monomethyl hydrazine</v>
          </cell>
          <cell r="G165" t="str">
            <v>--</v>
          </cell>
        </row>
        <row r="166">
          <cell r="B166" t="str">
            <v>Nitrilotriacetic acid</v>
          </cell>
          <cell r="C166" t="str">
            <v>139-13-9</v>
          </cell>
          <cell r="D166" t="str">
            <v>Nitrilotriacetic acid</v>
          </cell>
          <cell r="E166" t="str">
            <v>--</v>
          </cell>
          <cell r="F166" t="str">
            <v>Nitrilotriacetic acid</v>
          </cell>
          <cell r="G166" t="str">
            <v>--</v>
          </cell>
        </row>
        <row r="167">
          <cell r="B167" t="str">
            <v>5-Nitro-o-anisidine</v>
          </cell>
          <cell r="C167" t="str">
            <v>99-59-2</v>
          </cell>
          <cell r="D167" t="str">
            <v>5-Nitro-o-anisidine</v>
          </cell>
          <cell r="E167" t="str">
            <v>--</v>
          </cell>
          <cell r="F167" t="str">
            <v>5-Nitro-o-anisidine</v>
          </cell>
          <cell r="G167" t="str">
            <v>--</v>
          </cell>
        </row>
        <row r="168">
          <cell r="B168" t="str">
            <v>Nitrofen</v>
          </cell>
          <cell r="C168" t="str">
            <v>1836-75-5</v>
          </cell>
          <cell r="D168" t="str">
            <v>Nitrofen</v>
          </cell>
          <cell r="E168" t="str">
            <v>--</v>
          </cell>
          <cell r="F168" t="str">
            <v>Nitrofen</v>
          </cell>
          <cell r="G168" t="str">
            <v>--</v>
          </cell>
        </row>
        <row r="169">
          <cell r="B169" t="str">
            <v>2-Nitropropane</v>
          </cell>
          <cell r="C169" t="str">
            <v>79-46-9</v>
          </cell>
          <cell r="D169" t="str">
            <v>2-Nitropropane</v>
          </cell>
          <cell r="E169">
            <v>360</v>
          </cell>
          <cell r="F169" t="str">
            <v>2-Nitropropane</v>
          </cell>
          <cell r="G169">
            <v>1800</v>
          </cell>
        </row>
        <row r="170">
          <cell r="B170" t="str">
            <v>Nitrosamines</v>
          </cell>
          <cell r="C170" t="str">
            <v>--</v>
          </cell>
          <cell r="D170" t="str">
            <v>Nitrosamines</v>
          </cell>
          <cell r="E170" t="str">
            <v>--</v>
          </cell>
          <cell r="F170" t="str">
            <v>Nitrosamines</v>
          </cell>
          <cell r="G170" t="str">
            <v>--</v>
          </cell>
        </row>
        <row r="171">
          <cell r="B171" t="str">
            <v>n-Nitrosodi-n-butylamine</v>
          </cell>
          <cell r="C171" t="str">
            <v>924-16-3</v>
          </cell>
          <cell r="D171" t="str">
            <v>n-Nitrosodi-n-butylamine</v>
          </cell>
          <cell r="E171" t="str">
            <v>--</v>
          </cell>
          <cell r="F171" t="str">
            <v>n-Nitrosodi-n-butylamine</v>
          </cell>
          <cell r="G171" t="str">
            <v>--</v>
          </cell>
        </row>
        <row r="172">
          <cell r="B172" t="str">
            <v>n-Nitrosodiethanolamine</v>
          </cell>
          <cell r="C172" t="str">
            <v>1116-54-7</v>
          </cell>
          <cell r="D172" t="str">
            <v>n-Nitrosodiethanolamine</v>
          </cell>
          <cell r="E172" t="str">
            <v>--</v>
          </cell>
          <cell r="F172" t="str">
            <v>n-Nitrosodiethanolamine</v>
          </cell>
          <cell r="G172" t="str">
            <v>--</v>
          </cell>
        </row>
        <row r="173">
          <cell r="B173" t="str">
            <v>n-Nitrosodiethylamine</v>
          </cell>
          <cell r="C173" t="str">
            <v>55-18-5</v>
          </cell>
          <cell r="D173" t="str">
            <v>n-Nitrosodiethylamine</v>
          </cell>
          <cell r="E173" t="str">
            <v>--</v>
          </cell>
          <cell r="F173" t="str">
            <v>n-Nitrosodiethylamine</v>
          </cell>
          <cell r="G173" t="str">
            <v>--</v>
          </cell>
        </row>
        <row r="174">
          <cell r="B174" t="str">
            <v>n-Nitrosodiphenylamine</v>
          </cell>
          <cell r="C174" t="str">
            <v>86-30-6</v>
          </cell>
          <cell r="D174" t="str">
            <v>n-Nitrosodiphenylamine</v>
          </cell>
          <cell r="E174" t="str">
            <v>--</v>
          </cell>
          <cell r="F174" t="str">
            <v>n-Nitrosodiphenylamine</v>
          </cell>
          <cell r="G174" t="str">
            <v>--</v>
          </cell>
        </row>
        <row r="175">
          <cell r="B175" t="str">
            <v>n-Nitrosodi-n-propylamine</v>
          </cell>
          <cell r="C175" t="str">
            <v>621-64-7</v>
          </cell>
          <cell r="D175" t="str">
            <v>n-Nitrosodi-n-propylamine</v>
          </cell>
          <cell r="E175" t="str">
            <v>--</v>
          </cell>
          <cell r="F175" t="str">
            <v>n-Nitrosodi-n-propylamine</v>
          </cell>
          <cell r="G175" t="str">
            <v>--</v>
          </cell>
        </row>
        <row r="176">
          <cell r="B176" t="str">
            <v>n-Nitrso-n-ethylurea</v>
          </cell>
          <cell r="C176" t="str">
            <v>759-73-9</v>
          </cell>
          <cell r="D176" t="str">
            <v>n-Nitrso-n-ethylurea</v>
          </cell>
          <cell r="E176" t="str">
            <v>--</v>
          </cell>
          <cell r="F176" t="str">
            <v>n-Nitrso-n-ethylurea</v>
          </cell>
          <cell r="G176" t="str">
            <v>--</v>
          </cell>
        </row>
        <row r="177">
          <cell r="B177" t="str">
            <v>n-Nitroso-n-methylurea</v>
          </cell>
          <cell r="C177" t="str">
            <v>684-93-5</v>
          </cell>
          <cell r="D177" t="str">
            <v>n-Nitroso-n-methylurea</v>
          </cell>
          <cell r="E177" t="str">
            <v>--</v>
          </cell>
          <cell r="F177" t="str">
            <v>n-Nitroso-n-methylurea</v>
          </cell>
          <cell r="G177" t="str">
            <v>--</v>
          </cell>
        </row>
        <row r="178">
          <cell r="B178" t="str">
            <v>n-Nitrosomethylvinylamine</v>
          </cell>
          <cell r="C178" t="str">
            <v>4549-40-0</v>
          </cell>
          <cell r="D178" t="str">
            <v>n-Nitrosomethylvinylamine</v>
          </cell>
          <cell r="E178" t="str">
            <v>--</v>
          </cell>
          <cell r="F178" t="str">
            <v>n-Nitrosomethylvinylamine</v>
          </cell>
          <cell r="G178" t="str">
            <v>--</v>
          </cell>
        </row>
        <row r="179">
          <cell r="B179" t="str">
            <v>n-Nitrosomorpholine</v>
          </cell>
          <cell r="C179" t="str">
            <v>59-89-2</v>
          </cell>
          <cell r="D179" t="str">
            <v>n-Nitrosomorpholine</v>
          </cell>
          <cell r="E179" t="str">
            <v>--</v>
          </cell>
          <cell r="F179" t="str">
            <v>n-Nitrosomorpholine</v>
          </cell>
          <cell r="G179" t="str">
            <v>--</v>
          </cell>
        </row>
        <row r="180">
          <cell r="B180" t="str">
            <v>n-Nitrosonornicotine</v>
          </cell>
          <cell r="C180" t="str">
            <v>16543-55-8</v>
          </cell>
          <cell r="D180" t="str">
            <v>n-Nitrosonornicotine</v>
          </cell>
          <cell r="E180" t="str">
            <v>--</v>
          </cell>
          <cell r="F180" t="str">
            <v>n-Nitrosonornicotine</v>
          </cell>
          <cell r="G180" t="str">
            <v>--</v>
          </cell>
        </row>
        <row r="181">
          <cell r="B181" t="str">
            <v>n-Nitrosopiperidine</v>
          </cell>
          <cell r="C181" t="str">
            <v>100-75-4</v>
          </cell>
          <cell r="D181" t="str">
            <v>n-Nitrosopiperidine</v>
          </cell>
          <cell r="E181" t="str">
            <v>--</v>
          </cell>
          <cell r="F181" t="str">
            <v>n-Nitrosopiperidine</v>
          </cell>
          <cell r="G181" t="str">
            <v>--</v>
          </cell>
        </row>
        <row r="182">
          <cell r="B182" t="str">
            <v>n-Nitrosopyrrolidine</v>
          </cell>
          <cell r="C182" t="str">
            <v>930-55-2</v>
          </cell>
          <cell r="D182" t="str">
            <v>n-Nitrosopyrrolidine</v>
          </cell>
          <cell r="E182" t="str">
            <v>--</v>
          </cell>
          <cell r="F182" t="str">
            <v>n-Nitrosopyrrolidine</v>
          </cell>
          <cell r="G182" t="str">
            <v>--</v>
          </cell>
        </row>
        <row r="183">
          <cell r="B183" t="str">
            <v>n-Nitrososarcosine</v>
          </cell>
          <cell r="C183" t="str">
            <v>20661-60-3</v>
          </cell>
          <cell r="D183" t="str">
            <v>n-Nitrososarcosine</v>
          </cell>
          <cell r="E183" t="str">
            <v>--</v>
          </cell>
          <cell r="F183" t="str">
            <v>n-Nitrososarcosine</v>
          </cell>
          <cell r="G183" t="str">
            <v>--</v>
          </cell>
        </row>
        <row r="184">
          <cell r="B184" t="str">
            <v>Norethisterone</v>
          </cell>
          <cell r="C184" t="str">
            <v>68-22-4</v>
          </cell>
          <cell r="D184" t="str">
            <v>Norethisterone</v>
          </cell>
          <cell r="E184" t="str">
            <v>--</v>
          </cell>
          <cell r="F184" t="str">
            <v>Norethisterone</v>
          </cell>
          <cell r="G184" t="str">
            <v>--</v>
          </cell>
        </row>
        <row r="185">
          <cell r="B185" t="str">
            <v>Oestradiol-17-beta</v>
          </cell>
          <cell r="C185" t="str">
            <v>2529-64-8</v>
          </cell>
          <cell r="D185" t="str">
            <v>Oestradiol-17-beta</v>
          </cell>
          <cell r="E185" t="str">
            <v>--</v>
          </cell>
          <cell r="F185" t="str">
            <v>Oestradiol-17-beta</v>
          </cell>
          <cell r="G185" t="str">
            <v>--</v>
          </cell>
        </row>
        <row r="186">
          <cell r="B186" t="str">
            <v>Oestrone</v>
          </cell>
          <cell r="C186" t="str">
            <v>53-16-7</v>
          </cell>
          <cell r="D186" t="str">
            <v>Oestrone</v>
          </cell>
          <cell r="E186" t="str">
            <v>--</v>
          </cell>
          <cell r="F186" t="str">
            <v>Oestrone</v>
          </cell>
          <cell r="G186" t="str">
            <v>--</v>
          </cell>
        </row>
        <row r="187">
          <cell r="B187" t="str">
            <v>Phenazopyridine</v>
          </cell>
          <cell r="C187" t="str">
            <v>94-78-0</v>
          </cell>
          <cell r="D187" t="str">
            <v>Phenazopyridine</v>
          </cell>
          <cell r="E187" t="str">
            <v>--</v>
          </cell>
          <cell r="F187" t="str">
            <v>Phenazopyridine</v>
          </cell>
          <cell r="G187" t="str">
            <v>--</v>
          </cell>
        </row>
        <row r="188">
          <cell r="B188" t="str">
            <v>Phenazopyridine hydrochloride</v>
          </cell>
          <cell r="C188" t="str">
            <v>136-40-3</v>
          </cell>
          <cell r="D188" t="str">
            <v>Phenazopyridine hydrochloride</v>
          </cell>
          <cell r="E188" t="str">
            <v>--</v>
          </cell>
          <cell r="F188" t="str">
            <v>Phenazopyridine hydrochloride</v>
          </cell>
          <cell r="G188" t="str">
            <v>--</v>
          </cell>
        </row>
        <row r="189">
          <cell r="B189" t="str">
            <v>Phenantoin (and sodium salt)</v>
          </cell>
          <cell r="C189" t="str">
            <v>50-12-4</v>
          </cell>
          <cell r="D189" t="str">
            <v>Phenantoin (and sodium salt)</v>
          </cell>
          <cell r="E189" t="str">
            <v>--</v>
          </cell>
          <cell r="F189" t="str">
            <v>Phenantoin (and sodium salt)</v>
          </cell>
          <cell r="G189" t="str">
            <v>--</v>
          </cell>
        </row>
        <row r="190">
          <cell r="B190" t="str">
            <v>Phenoxyacetic acid herbicides</v>
          </cell>
          <cell r="C190" t="str">
            <v>--</v>
          </cell>
          <cell r="D190" t="str">
            <v>Phenoxyacetic acid herbicides</v>
          </cell>
          <cell r="E190" t="str">
            <v>--</v>
          </cell>
          <cell r="F190" t="str">
            <v>Phenoxyacetic acid herbicides</v>
          </cell>
          <cell r="G190" t="str">
            <v>--</v>
          </cell>
        </row>
        <row r="191">
          <cell r="B191" t="str">
            <v>Phenyl glycidyl ether (PGE)</v>
          </cell>
          <cell r="C191" t="str">
            <v>122-60-1</v>
          </cell>
          <cell r="D191" t="str">
            <v>Phenyl glycidyl ether (PGE)</v>
          </cell>
          <cell r="E191">
            <v>60</v>
          </cell>
          <cell r="F191" t="str">
            <v>Phenyl glycidyl ether (PGE)</v>
          </cell>
          <cell r="G191">
            <v>300</v>
          </cell>
        </row>
        <row r="192">
          <cell r="B192" t="str">
            <v>Phenylhydrazine</v>
          </cell>
          <cell r="C192" t="str">
            <v>100-63-0</v>
          </cell>
          <cell r="D192" t="str">
            <v>Phenylhydrazine</v>
          </cell>
          <cell r="E192">
            <v>200</v>
          </cell>
          <cell r="F192" t="str">
            <v>Phenylhydrazine</v>
          </cell>
          <cell r="G192">
            <v>1000</v>
          </cell>
        </row>
        <row r="193">
          <cell r="B193" t="str">
            <v>Phenyl-2-naphthylamine</v>
          </cell>
          <cell r="C193" t="str">
            <v>135-88-6</v>
          </cell>
          <cell r="D193" t="str">
            <v>Phenyl-2-naphthylamine</v>
          </cell>
          <cell r="E193" t="str">
            <v>--</v>
          </cell>
          <cell r="F193" t="str">
            <v>Phenyl-2-naphthylamine</v>
          </cell>
          <cell r="G193" t="str">
            <v>--</v>
          </cell>
        </row>
        <row r="194">
          <cell r="B194" t="str">
            <v>Phenytoin</v>
          </cell>
          <cell r="C194" t="str">
            <v>57-41-0</v>
          </cell>
          <cell r="D194" t="str">
            <v>Phenytoin</v>
          </cell>
          <cell r="E194" t="str">
            <v>--</v>
          </cell>
          <cell r="F194" t="str">
            <v>Phenytoin</v>
          </cell>
          <cell r="G194" t="str">
            <v>--</v>
          </cell>
        </row>
        <row r="195">
          <cell r="B195" t="str">
            <v>Polybrominated biphenyls</v>
          </cell>
          <cell r="C195" t="str">
            <v>--</v>
          </cell>
          <cell r="D195" t="str">
            <v>Polybrominated biphenyls</v>
          </cell>
          <cell r="E195" t="str">
            <v>--</v>
          </cell>
          <cell r="F195" t="str">
            <v>Polybrominated biphenyls</v>
          </cell>
          <cell r="G195" t="str">
            <v>--</v>
          </cell>
        </row>
        <row r="196">
          <cell r="B196" t="str">
            <v>Polychlorinated biphenyls: 42% Cl</v>
          </cell>
          <cell r="C196" t="str">
            <v>53469-21-9</v>
          </cell>
          <cell r="D196" t="str">
            <v>Polychlorinated biphenyls: 42% Cl</v>
          </cell>
          <cell r="E196">
            <v>0.01</v>
          </cell>
          <cell r="F196" t="str">
            <v>Polychlorinated biphenyls: 42% Cl</v>
          </cell>
          <cell r="G196">
            <v>0.05</v>
          </cell>
        </row>
        <row r="197">
          <cell r="B197" t="str">
            <v>Polychlorinated biphenyls: 54% Cl</v>
          </cell>
          <cell r="C197" t="str">
            <v>11097-69-1</v>
          </cell>
          <cell r="D197" t="str">
            <v>Polychlorinated biphenyls: 54% Cl</v>
          </cell>
          <cell r="E197">
            <v>0.01</v>
          </cell>
          <cell r="F197" t="str">
            <v>Polychlorinated biphenyls: 54% Cl</v>
          </cell>
          <cell r="G197">
            <v>0.05</v>
          </cell>
        </row>
        <row r="198">
          <cell r="B198" t="str">
            <v>Procarbazine Hydrochloride</v>
          </cell>
          <cell r="C198" t="str">
            <v>366-70-1</v>
          </cell>
          <cell r="D198" t="str">
            <v>Procarbazine Hydrochloride</v>
          </cell>
          <cell r="E198" t="str">
            <v>--</v>
          </cell>
          <cell r="F198" t="str">
            <v>Procarbazine Hydrochloride</v>
          </cell>
          <cell r="G198" t="str">
            <v>--</v>
          </cell>
        </row>
        <row r="199">
          <cell r="B199" t="str">
            <v>Progesterone</v>
          </cell>
          <cell r="C199" t="str">
            <v>57-83-0</v>
          </cell>
          <cell r="D199" t="str">
            <v>Progesterone</v>
          </cell>
          <cell r="E199" t="str">
            <v>--</v>
          </cell>
          <cell r="F199" t="str">
            <v>Progesterone</v>
          </cell>
          <cell r="G199" t="str">
            <v>--</v>
          </cell>
        </row>
        <row r="200">
          <cell r="B200" t="str">
            <v>Propane sultone</v>
          </cell>
          <cell r="C200" t="str">
            <v>1120-71-4</v>
          </cell>
          <cell r="D200" t="str">
            <v>Propane sultone</v>
          </cell>
          <cell r="E200" t="str">
            <v>--</v>
          </cell>
          <cell r="F200" t="str">
            <v>Propane sultone</v>
          </cell>
          <cell r="G200" t="str">
            <v>--</v>
          </cell>
        </row>
        <row r="201">
          <cell r="B201" t="str">
            <v>Propylene imine</v>
          </cell>
          <cell r="C201" t="str">
            <v>75-55-8</v>
          </cell>
          <cell r="D201" t="str">
            <v>Propylene imine</v>
          </cell>
          <cell r="E201">
            <v>50</v>
          </cell>
          <cell r="F201" t="str">
            <v>Propylene imine</v>
          </cell>
          <cell r="G201">
            <v>250</v>
          </cell>
        </row>
        <row r="202">
          <cell r="B202" t="str">
            <v>Propylthiouracil</v>
          </cell>
          <cell r="C202" t="str">
            <v>51-52-5</v>
          </cell>
          <cell r="D202" t="str">
            <v>Propylthiouracil</v>
          </cell>
          <cell r="E202" t="str">
            <v>--</v>
          </cell>
          <cell r="F202" t="str">
            <v>Propylthiouracil</v>
          </cell>
          <cell r="G202" t="str">
            <v>--</v>
          </cell>
        </row>
        <row r="203">
          <cell r="B203" t="str">
            <v>Resperpine</v>
          </cell>
          <cell r="C203" t="str">
            <v>50-55-5</v>
          </cell>
          <cell r="D203" t="str">
            <v>Resperpine</v>
          </cell>
          <cell r="E203" t="str">
            <v>--</v>
          </cell>
          <cell r="F203" t="str">
            <v>Resperpine</v>
          </cell>
          <cell r="G203" t="str">
            <v>--</v>
          </cell>
        </row>
        <row r="204">
          <cell r="B204" t="str">
            <v>Saccharine</v>
          </cell>
          <cell r="C204" t="str">
            <v>81-07-2</v>
          </cell>
          <cell r="D204" t="str">
            <v>Saccharine</v>
          </cell>
          <cell r="E204" t="str">
            <v>--</v>
          </cell>
          <cell r="F204" t="str">
            <v>Saccharine</v>
          </cell>
          <cell r="G204" t="str">
            <v>--</v>
          </cell>
        </row>
        <row r="205">
          <cell r="B205" t="str">
            <v>Safrole</v>
          </cell>
          <cell r="C205" t="str">
            <v>94-59-7</v>
          </cell>
          <cell r="D205" t="str">
            <v>Safrole</v>
          </cell>
          <cell r="E205" t="str">
            <v>--</v>
          </cell>
          <cell r="F205" t="str">
            <v>Safrole</v>
          </cell>
          <cell r="G205" t="str">
            <v>--</v>
          </cell>
        </row>
        <row r="206">
          <cell r="B206" t="str">
            <v>Selenium sulfide</v>
          </cell>
          <cell r="C206" t="str">
            <v>7446-34-6</v>
          </cell>
          <cell r="D206" t="str">
            <v>Selenium sulfide</v>
          </cell>
          <cell r="E206" t="str">
            <v>--</v>
          </cell>
          <cell r="F206" t="str">
            <v>Selenium sulfide</v>
          </cell>
          <cell r="G206" t="str">
            <v>--</v>
          </cell>
        </row>
        <row r="207">
          <cell r="B207" t="str">
            <v>Streptozotocin</v>
          </cell>
          <cell r="C207" t="str">
            <v>18883-66-4</v>
          </cell>
          <cell r="D207" t="str">
            <v>Streptozotocin</v>
          </cell>
          <cell r="E207" t="str">
            <v>--</v>
          </cell>
          <cell r="F207" t="str">
            <v>Streptozotocin</v>
          </cell>
          <cell r="G207" t="str">
            <v>--</v>
          </cell>
        </row>
        <row r="208">
          <cell r="B208" t="str">
            <v>Sulfallate</v>
          </cell>
          <cell r="C208" t="str">
            <v>95-06-7</v>
          </cell>
          <cell r="D208" t="str">
            <v>Sulfallate</v>
          </cell>
          <cell r="E208" t="str">
            <v>--</v>
          </cell>
          <cell r="F208" t="str">
            <v>Sulfallate</v>
          </cell>
          <cell r="G208" t="str">
            <v>--</v>
          </cell>
        </row>
        <row r="209">
          <cell r="B209" t="str">
            <v>Tetrachlorinated dibenzo-p-dioxins *</v>
          </cell>
          <cell r="C209" t="str">
            <v>1746-01-6</v>
          </cell>
          <cell r="D209" t="str">
            <v>Tetrachlorinated dibenzo-p-dioxins *</v>
          </cell>
          <cell r="E209" t="str">
            <v>--</v>
          </cell>
          <cell r="F209" t="str">
            <v>Tetrachlorinated dibenzo-p-dioxins *</v>
          </cell>
          <cell r="G209" t="str">
            <v>--</v>
          </cell>
        </row>
        <row r="210">
          <cell r="B210" t="str">
            <v>Thioacetamide</v>
          </cell>
          <cell r="C210" t="str">
            <v>62-55-5</v>
          </cell>
          <cell r="D210" t="str">
            <v>Thioacetamide</v>
          </cell>
          <cell r="E210" t="str">
            <v>--</v>
          </cell>
          <cell r="F210" t="str">
            <v>Thioacetamide</v>
          </cell>
          <cell r="G210" t="str">
            <v>--</v>
          </cell>
        </row>
        <row r="211">
          <cell r="B211" t="str">
            <v>Thiotepa</v>
          </cell>
          <cell r="C211" t="str">
            <v>52-24-4</v>
          </cell>
          <cell r="D211" t="str">
            <v>Thiotepa</v>
          </cell>
          <cell r="E211" t="str">
            <v>--</v>
          </cell>
          <cell r="F211" t="str">
            <v>Thiotepa</v>
          </cell>
          <cell r="G211" t="str">
            <v>--</v>
          </cell>
        </row>
        <row r="212">
          <cell r="B212" t="str">
            <v>Thiourea</v>
          </cell>
          <cell r="C212" t="str">
            <v>62-56-6</v>
          </cell>
          <cell r="D212" t="str">
            <v>Thiourea</v>
          </cell>
          <cell r="E212" t="str">
            <v>--</v>
          </cell>
          <cell r="F212" t="str">
            <v>Thiourea</v>
          </cell>
          <cell r="G212" t="str">
            <v>--</v>
          </cell>
        </row>
        <row r="213">
          <cell r="B213" t="str">
            <v>o-Tolidine</v>
          </cell>
          <cell r="C213" t="str">
            <v>119-93-7</v>
          </cell>
          <cell r="D213" t="str">
            <v>o-Tolidine</v>
          </cell>
          <cell r="E213" t="str">
            <v>--</v>
          </cell>
          <cell r="F213" t="str">
            <v>o-Tolidine</v>
          </cell>
          <cell r="G213" t="str">
            <v>--</v>
          </cell>
        </row>
        <row r="214">
          <cell r="B214" t="str">
            <v>p-Toluidine</v>
          </cell>
          <cell r="C214" t="str">
            <v>106-49-0</v>
          </cell>
          <cell r="D214" t="str">
            <v>p-Toluidine</v>
          </cell>
          <cell r="E214">
            <v>90</v>
          </cell>
          <cell r="F214" t="str">
            <v>p-Toluidine</v>
          </cell>
          <cell r="G214">
            <v>450</v>
          </cell>
        </row>
        <row r="215">
          <cell r="B215" t="str">
            <v>o-Toluidine hydrochloride</v>
          </cell>
          <cell r="C215" t="str">
            <v>636-21-5</v>
          </cell>
          <cell r="D215" t="str">
            <v>o-Toluidine hydrochloride</v>
          </cell>
          <cell r="E215" t="str">
            <v>--</v>
          </cell>
          <cell r="F215" t="str">
            <v>o-Toluidine hydrochloride</v>
          </cell>
          <cell r="G215" t="str">
            <v>--</v>
          </cell>
        </row>
        <row r="216">
          <cell r="B216" t="str">
            <v>Triaziquone</v>
          </cell>
          <cell r="C216" t="str">
            <v>68-76-8</v>
          </cell>
          <cell r="D216" t="str">
            <v>Triaziquone</v>
          </cell>
          <cell r="E216" t="str">
            <v>--</v>
          </cell>
          <cell r="F216" t="str">
            <v>Triaziquone</v>
          </cell>
          <cell r="G216" t="str">
            <v>--</v>
          </cell>
        </row>
        <row r="217">
          <cell r="B217" t="str">
            <v>Tris (1-aziridinyl) phosphine sulfide</v>
          </cell>
          <cell r="C217" t="str">
            <v>140-56-7</v>
          </cell>
          <cell r="D217" t="str">
            <v>Tris (1-aziridinyl) phosphine sulfide</v>
          </cell>
          <cell r="E217" t="str">
            <v>--</v>
          </cell>
          <cell r="F217" t="str">
            <v>Tris (1-aziridinyl) phosphine sulfide</v>
          </cell>
          <cell r="G217" t="str">
            <v>--</v>
          </cell>
        </row>
        <row r="218">
          <cell r="B218" t="str">
            <v>Tris (2,3-dibromopropyl) phosphate</v>
          </cell>
          <cell r="C218" t="str">
            <v>126-72-7</v>
          </cell>
          <cell r="D218" t="str">
            <v>Tris (2,3-dibromopropyl) phosphate</v>
          </cell>
          <cell r="E218" t="str">
            <v>--</v>
          </cell>
          <cell r="F218" t="str">
            <v>Tris (2,3-dibromopropyl) phosphate</v>
          </cell>
          <cell r="G218" t="str">
            <v>--</v>
          </cell>
        </row>
        <row r="219">
          <cell r="B219" t="str">
            <v>Uracil mustard</v>
          </cell>
          <cell r="C219" t="str">
            <v>66-75-1</v>
          </cell>
          <cell r="D219" t="str">
            <v>Uracil mustard</v>
          </cell>
          <cell r="E219" t="str">
            <v>--</v>
          </cell>
          <cell r="F219" t="str">
            <v>Uracil mustard</v>
          </cell>
          <cell r="G219" t="str">
            <v>--</v>
          </cell>
        </row>
        <row r="220">
          <cell r="B220" t="str">
            <v>Urethane</v>
          </cell>
          <cell r="C220" t="str">
            <v>51-79-6</v>
          </cell>
          <cell r="D220" t="str">
            <v>Urethane</v>
          </cell>
          <cell r="E220" t="str">
            <v>--</v>
          </cell>
          <cell r="F220" t="str">
            <v>Urethane</v>
          </cell>
          <cell r="G220" t="str">
            <v>--</v>
          </cell>
        </row>
        <row r="221">
          <cell r="B221" t="str">
            <v>Vinyl bromide</v>
          </cell>
          <cell r="C221" t="str">
            <v>593-60-2</v>
          </cell>
          <cell r="D221" t="str">
            <v>Vinyl bromide</v>
          </cell>
          <cell r="E221">
            <v>44</v>
          </cell>
          <cell r="F221" t="str">
            <v>Vinyl bromide</v>
          </cell>
          <cell r="G221">
            <v>220</v>
          </cell>
        </row>
        <row r="222">
          <cell r="B222" t="str">
            <v>Vinyl cyclohexene dioxide</v>
          </cell>
          <cell r="C222" t="str">
            <v>106-87-6</v>
          </cell>
          <cell r="D222" t="str">
            <v>Vinyl cyclohexene dioxide</v>
          </cell>
          <cell r="E222">
            <v>600</v>
          </cell>
          <cell r="F222" t="str">
            <v>Vinyl cyclohexene dioxide</v>
          </cell>
          <cell r="G222">
            <v>3000</v>
          </cell>
        </row>
        <row r="223">
          <cell r="B223" t="str">
            <v>Xylidine</v>
          </cell>
          <cell r="C223" t="str">
            <v>1330-73-8</v>
          </cell>
          <cell r="D223" t="str">
            <v>Xylidine</v>
          </cell>
          <cell r="E223">
            <v>100</v>
          </cell>
          <cell r="F223" t="str">
            <v>Xylidine</v>
          </cell>
          <cell r="G223">
            <v>500</v>
          </cell>
        </row>
        <row r="224">
          <cell r="B224" t="str">
            <v>Zinc chromate (as Cr)</v>
          </cell>
          <cell r="C224" t="str">
            <v>13530-65-9</v>
          </cell>
          <cell r="D224" t="str">
            <v>Zinc chromate (as Cr)</v>
          </cell>
          <cell r="E224">
            <v>0.5</v>
          </cell>
          <cell r="F224" t="str">
            <v>Zinc chromate (as Cr)</v>
          </cell>
          <cell r="G224">
            <v>2.5</v>
          </cell>
        </row>
        <row r="226">
          <cell r="B226" t="str">
            <v>TABLE 29-3</v>
          </cell>
        </row>
        <row r="228">
          <cell r="B228" t="str">
            <v>Acetaldehyde</v>
          </cell>
          <cell r="C228" t="str">
            <v>75-07-0</v>
          </cell>
          <cell r="D228" t="str">
            <v>Acetaldehyde</v>
          </cell>
          <cell r="E228">
            <v>3600</v>
          </cell>
          <cell r="F228" t="str">
            <v>Acetaldehyde</v>
          </cell>
          <cell r="G228">
            <v>18000</v>
          </cell>
        </row>
        <row r="229">
          <cell r="B229" t="str">
            <v>Acetic acid</v>
          </cell>
          <cell r="C229" t="str">
            <v>69-19-7</v>
          </cell>
          <cell r="D229" t="str">
            <v>Acetic acid</v>
          </cell>
          <cell r="E229">
            <v>500</v>
          </cell>
          <cell r="F229" t="str">
            <v>Acetic acid</v>
          </cell>
          <cell r="G229">
            <v>2500</v>
          </cell>
        </row>
        <row r="230">
          <cell r="B230" t="str">
            <v>Acetic anhydride</v>
          </cell>
          <cell r="C230" t="str">
            <v>108-24-7</v>
          </cell>
          <cell r="D230" t="str">
            <v>Acetic anhydride</v>
          </cell>
          <cell r="E230">
            <v>400</v>
          </cell>
          <cell r="F230" t="str">
            <v>Acetic anhydride</v>
          </cell>
          <cell r="G230">
            <v>2000</v>
          </cell>
        </row>
        <row r="231">
          <cell r="B231" t="str">
            <v>Acetone</v>
          </cell>
          <cell r="C231" t="str">
            <v>67-64-1</v>
          </cell>
          <cell r="D231" t="str">
            <v>Acetone</v>
          </cell>
          <cell r="E231">
            <v>11800</v>
          </cell>
          <cell r="F231" t="str">
            <v>Acetone</v>
          </cell>
          <cell r="G231">
            <v>59000</v>
          </cell>
        </row>
        <row r="232">
          <cell r="B232" t="str">
            <v>Acetone cyanohydrin</v>
          </cell>
          <cell r="C232" t="str">
            <v>75-86-5</v>
          </cell>
          <cell r="D232" t="str">
            <v>Acetone cyanohydrin</v>
          </cell>
          <cell r="E232" t="str">
            <v>--</v>
          </cell>
          <cell r="F232" t="str">
            <v>Acetone cyanohydrin</v>
          </cell>
          <cell r="G232" t="str">
            <v>--</v>
          </cell>
        </row>
        <row r="233">
          <cell r="B233" t="str">
            <v>Acetonitrile</v>
          </cell>
          <cell r="C233" t="str">
            <v>75-05-8</v>
          </cell>
          <cell r="D233" t="str">
            <v>Acetonitrile</v>
          </cell>
          <cell r="E233">
            <v>680</v>
          </cell>
          <cell r="F233" t="str">
            <v>Acetonitrile</v>
          </cell>
          <cell r="G233">
            <v>3400</v>
          </cell>
        </row>
        <row r="234">
          <cell r="B234" t="str">
            <v>Acetylene</v>
          </cell>
          <cell r="C234" t="str">
            <v>74-86-2</v>
          </cell>
          <cell r="D234" t="str">
            <v>Acetylene</v>
          </cell>
          <cell r="E234" t="str">
            <v>--</v>
          </cell>
          <cell r="F234" t="str">
            <v>Acetylene</v>
          </cell>
          <cell r="G234" t="str">
            <v>--</v>
          </cell>
        </row>
        <row r="235">
          <cell r="B235" t="str">
            <v>Acetylene dichloride</v>
          </cell>
          <cell r="C235" t="str">
            <v>540-59-0</v>
          </cell>
          <cell r="D235" t="str">
            <v>Acetylene dichloride</v>
          </cell>
          <cell r="E235">
            <v>15800</v>
          </cell>
          <cell r="F235" t="str">
            <v>Acetylene dichloride</v>
          </cell>
          <cell r="G235">
            <v>79000</v>
          </cell>
        </row>
        <row r="236">
          <cell r="B236" t="str">
            <v>Acetylene tetrabromide</v>
          </cell>
          <cell r="C236" t="str">
            <v>79-27-6</v>
          </cell>
          <cell r="D236" t="str">
            <v>Acetylene tetrabromide</v>
          </cell>
          <cell r="E236">
            <v>280</v>
          </cell>
          <cell r="F236" t="str">
            <v>Acetylene tetrabromide</v>
          </cell>
          <cell r="G236">
            <v>1400</v>
          </cell>
        </row>
        <row r="237">
          <cell r="B237" t="str">
            <v>Acetylsalicylic acid</v>
          </cell>
          <cell r="C237" t="str">
            <v>50-78-2</v>
          </cell>
          <cell r="D237" t="str">
            <v>Acetylsalicylic acid</v>
          </cell>
          <cell r="E237">
            <v>100</v>
          </cell>
          <cell r="F237" t="str">
            <v>Acetylsalicylic acid</v>
          </cell>
          <cell r="G237">
            <v>500</v>
          </cell>
        </row>
        <row r="238">
          <cell r="B238" t="str">
            <v>Acrolein</v>
          </cell>
          <cell r="C238" t="str">
            <v>107-02-8</v>
          </cell>
          <cell r="D238" t="str">
            <v>Acrolein</v>
          </cell>
          <cell r="E238">
            <v>5</v>
          </cell>
          <cell r="F238" t="str">
            <v>Acrolein</v>
          </cell>
          <cell r="G238">
            <v>25</v>
          </cell>
        </row>
        <row r="239">
          <cell r="B239" t="str">
            <v>Acrylamide</v>
          </cell>
          <cell r="C239" t="str">
            <v>79-06-1</v>
          </cell>
          <cell r="D239" t="str">
            <v>Acrylamide</v>
          </cell>
          <cell r="E239">
            <v>6</v>
          </cell>
          <cell r="F239" t="str">
            <v>Acrylamide</v>
          </cell>
          <cell r="G239">
            <v>30</v>
          </cell>
        </row>
        <row r="240">
          <cell r="B240" t="str">
            <v>Acrylic acid</v>
          </cell>
          <cell r="C240" t="str">
            <v>79-10-7</v>
          </cell>
          <cell r="D240" t="str">
            <v>Acrylic acid</v>
          </cell>
          <cell r="E240">
            <v>600</v>
          </cell>
          <cell r="F240" t="str">
            <v>Acrylic acid</v>
          </cell>
          <cell r="G240">
            <v>3000</v>
          </cell>
        </row>
        <row r="241">
          <cell r="B241" t="str">
            <v>Adiponitrile</v>
          </cell>
          <cell r="C241" t="str">
            <v>111-69-3</v>
          </cell>
          <cell r="D241" t="str">
            <v>Adiponitrile</v>
          </cell>
          <cell r="E241">
            <v>360</v>
          </cell>
          <cell r="F241" t="str">
            <v>Adiponitrile</v>
          </cell>
          <cell r="G241">
            <v>1800</v>
          </cell>
        </row>
        <row r="242">
          <cell r="B242" t="str">
            <v>Allyl alcohol</v>
          </cell>
          <cell r="C242" t="str">
            <v>107-18-6</v>
          </cell>
          <cell r="D242" t="str">
            <v>Allyl alcohol</v>
          </cell>
          <cell r="E242">
            <v>100</v>
          </cell>
          <cell r="F242" t="str">
            <v>Allyl alcohol</v>
          </cell>
          <cell r="G242">
            <v>500</v>
          </cell>
        </row>
        <row r="243">
          <cell r="B243" t="str">
            <v>Allyl chloride</v>
          </cell>
          <cell r="C243" t="str">
            <v>107-05-1</v>
          </cell>
          <cell r="D243" t="str">
            <v>Allyl chloride</v>
          </cell>
          <cell r="E243">
            <v>60</v>
          </cell>
          <cell r="F243" t="str">
            <v>Allyl chloride</v>
          </cell>
          <cell r="G243">
            <v>300</v>
          </cell>
        </row>
        <row r="244">
          <cell r="B244" t="str">
            <v>Allyl propyl disulfide</v>
          </cell>
          <cell r="C244" t="str">
            <v>2179-59-1</v>
          </cell>
          <cell r="D244" t="str">
            <v>Allyl propyl disulfide</v>
          </cell>
          <cell r="E244">
            <v>240</v>
          </cell>
          <cell r="F244" t="str">
            <v>Allyl propyl disulfide</v>
          </cell>
          <cell r="G244">
            <v>1200</v>
          </cell>
        </row>
        <row r="245">
          <cell r="B245" t="str">
            <v>Aluminum metal and oxide</v>
          </cell>
          <cell r="C245" t="str">
            <v>7429-90-5</v>
          </cell>
          <cell r="D245" t="str">
            <v>Aluminum metal and oxide</v>
          </cell>
          <cell r="E245">
            <v>200</v>
          </cell>
          <cell r="F245" t="str">
            <v>Aluminum metal and oxide</v>
          </cell>
          <cell r="G245">
            <v>1000</v>
          </cell>
        </row>
        <row r="246">
          <cell r="B246" t="str">
            <v>Aluminum pyro powder</v>
          </cell>
          <cell r="C246" t="str">
            <v>--</v>
          </cell>
          <cell r="D246" t="str">
            <v>Aluminum pyro powder</v>
          </cell>
          <cell r="E246">
            <v>100</v>
          </cell>
          <cell r="F246" t="str">
            <v>Aluminum pyro powder</v>
          </cell>
          <cell r="G246">
            <v>500</v>
          </cell>
        </row>
        <row r="247">
          <cell r="B247" t="str">
            <v>Aluminum welding fumes</v>
          </cell>
          <cell r="C247" t="str">
            <v>--</v>
          </cell>
          <cell r="D247" t="str">
            <v>Aluminum welding fumes</v>
          </cell>
          <cell r="E247">
            <v>100</v>
          </cell>
          <cell r="F247" t="str">
            <v>Aluminum welding fumes</v>
          </cell>
          <cell r="G247">
            <v>500</v>
          </cell>
        </row>
        <row r="248">
          <cell r="B248" t="str">
            <v>Aluminum soluble salts</v>
          </cell>
          <cell r="C248" t="str">
            <v>--</v>
          </cell>
          <cell r="D248" t="str">
            <v>Aluminum soluble salts</v>
          </cell>
          <cell r="E248">
            <v>40</v>
          </cell>
          <cell r="F248" t="str">
            <v>Aluminum soluble salts</v>
          </cell>
          <cell r="G248">
            <v>200</v>
          </cell>
        </row>
        <row r="249">
          <cell r="B249" t="str">
            <v>Aluminum alkyls (not otherwise classified)</v>
          </cell>
          <cell r="C249" t="str">
            <v>--</v>
          </cell>
          <cell r="D249" t="str">
            <v>Aluminum alkyls (not otherwise classified)</v>
          </cell>
          <cell r="E249">
            <v>40</v>
          </cell>
          <cell r="F249" t="str">
            <v>Aluminum alkyls (not otherwise classified)</v>
          </cell>
          <cell r="G249">
            <v>200</v>
          </cell>
        </row>
        <row r="250">
          <cell r="B250" t="str">
            <v>2-Aminoethanol</v>
          </cell>
          <cell r="C250" t="str">
            <v>141-43-5</v>
          </cell>
          <cell r="D250" t="str">
            <v>2-Aminoethanol</v>
          </cell>
          <cell r="E250">
            <v>120</v>
          </cell>
          <cell r="F250" t="str">
            <v>2-Aminoethanol</v>
          </cell>
          <cell r="G250">
            <v>600</v>
          </cell>
        </row>
        <row r="251">
          <cell r="B251" t="str">
            <v>2-Aminopyridine</v>
          </cell>
          <cell r="C251" t="str">
            <v>504-29-0</v>
          </cell>
          <cell r="D251" t="str">
            <v>2-Aminopyridine</v>
          </cell>
          <cell r="E251">
            <v>40</v>
          </cell>
          <cell r="F251" t="str">
            <v>2-Aminopyridine</v>
          </cell>
          <cell r="G251">
            <v>200</v>
          </cell>
        </row>
        <row r="252">
          <cell r="B252" t="str">
            <v>Ammonia</v>
          </cell>
          <cell r="C252" t="str">
            <v>7664-41-7</v>
          </cell>
          <cell r="D252" t="str">
            <v>Ammonia</v>
          </cell>
          <cell r="E252">
            <v>360</v>
          </cell>
          <cell r="F252" t="str">
            <v>Ammonia</v>
          </cell>
          <cell r="G252">
            <v>1800</v>
          </cell>
        </row>
        <row r="253">
          <cell r="B253" t="str">
            <v>Ammonium chloride fume</v>
          </cell>
          <cell r="C253" t="str">
            <v>12125-02-9</v>
          </cell>
          <cell r="D253" t="str">
            <v>Ammonium chloride fume</v>
          </cell>
          <cell r="E253">
            <v>200</v>
          </cell>
          <cell r="F253" t="str">
            <v>Ammonium chloride fume</v>
          </cell>
          <cell r="G253">
            <v>1000</v>
          </cell>
        </row>
        <row r="254">
          <cell r="B254" t="str">
            <v>Ammonium sulfamate</v>
          </cell>
          <cell r="C254" t="str">
            <v>7773-06-0</v>
          </cell>
          <cell r="D254" t="str">
            <v>Ammonium sulfamate</v>
          </cell>
          <cell r="E254">
            <v>200</v>
          </cell>
          <cell r="F254" t="str">
            <v>Ammonium sulfamate</v>
          </cell>
          <cell r="G254">
            <v>1000</v>
          </cell>
        </row>
        <row r="255">
          <cell r="B255" t="str">
            <v>n-Amyl acetate</v>
          </cell>
          <cell r="C255" t="str">
            <v>628-63-7</v>
          </cell>
          <cell r="D255" t="str">
            <v>n-Amyl acetate</v>
          </cell>
          <cell r="E255">
            <v>10500</v>
          </cell>
          <cell r="F255" t="str">
            <v>n-Amyl acetate</v>
          </cell>
          <cell r="G255">
            <v>52500</v>
          </cell>
        </row>
        <row r="256">
          <cell r="B256" t="str">
            <v>sec-Amyl acetate</v>
          </cell>
          <cell r="C256" t="str">
            <v>626-38-0</v>
          </cell>
          <cell r="D256" t="str">
            <v>sec-Amyl acetate</v>
          </cell>
          <cell r="E256">
            <v>13000</v>
          </cell>
          <cell r="F256" t="str">
            <v>sec-Amyl acetate</v>
          </cell>
          <cell r="G256">
            <v>65000</v>
          </cell>
        </row>
        <row r="257">
          <cell r="B257" t="str">
            <v>Aniline</v>
          </cell>
          <cell r="C257" t="str">
            <v>62-53-3</v>
          </cell>
          <cell r="D257" t="str">
            <v>Aniline</v>
          </cell>
          <cell r="E257">
            <v>200</v>
          </cell>
          <cell r="F257" t="str">
            <v>Aniline</v>
          </cell>
          <cell r="G257">
            <v>1000</v>
          </cell>
        </row>
        <row r="258">
          <cell r="B258" t="str">
            <v>p-Anisidine</v>
          </cell>
          <cell r="C258" t="str">
            <v>29191-52-4</v>
          </cell>
          <cell r="D258" t="str">
            <v>p-Anisidine</v>
          </cell>
          <cell r="E258">
            <v>10</v>
          </cell>
          <cell r="F258" t="str">
            <v>p-Anisidine</v>
          </cell>
          <cell r="G258">
            <v>50</v>
          </cell>
        </row>
        <row r="259">
          <cell r="B259" t="str">
            <v>Antimony &amp; compounds (as Sb)</v>
          </cell>
          <cell r="C259" t="str">
            <v>--</v>
          </cell>
          <cell r="D259" t="str">
            <v>Antimony &amp; compounds (as Sb)</v>
          </cell>
          <cell r="E259">
            <v>10</v>
          </cell>
          <cell r="F259" t="str">
            <v>Antimony &amp; compounds (as Sb)</v>
          </cell>
          <cell r="G259">
            <v>50</v>
          </cell>
        </row>
        <row r="260">
          <cell r="B260" t="str">
            <v>ANTU (-Naphthyl-thiourea)</v>
          </cell>
          <cell r="C260" t="str">
            <v>86-88-4</v>
          </cell>
          <cell r="D260" t="str">
            <v>ANTU (-Naphthyl-thiourea)</v>
          </cell>
          <cell r="E260">
            <v>60</v>
          </cell>
          <cell r="F260" t="str">
            <v>ANTU (-Naphthyl-thiourea)</v>
          </cell>
          <cell r="G260">
            <v>30</v>
          </cell>
        </row>
        <row r="261">
          <cell r="B261" t="str">
            <v>Asphalt (petroleum) fumes</v>
          </cell>
          <cell r="C261" t="str">
            <v>8052-42-4</v>
          </cell>
          <cell r="D261" t="str">
            <v>Asphalt (petroleum) fumes</v>
          </cell>
          <cell r="E261">
            <v>100</v>
          </cell>
          <cell r="F261" t="str">
            <v>Asphalt (petroleum) fumes</v>
          </cell>
          <cell r="G261">
            <v>500</v>
          </cell>
        </row>
        <row r="262">
          <cell r="B262" t="str">
            <v>Atrazine</v>
          </cell>
          <cell r="C262" t="str">
            <v>1912-24-9</v>
          </cell>
          <cell r="D262" t="str">
            <v>Atrazine</v>
          </cell>
          <cell r="E262">
            <v>100</v>
          </cell>
          <cell r="F262" t="str">
            <v>Atrazine</v>
          </cell>
          <cell r="G262">
            <v>500</v>
          </cell>
        </row>
        <row r="263">
          <cell r="B263" t="str">
            <v>Azinphos-methyl</v>
          </cell>
          <cell r="C263" t="str">
            <v>86-50-0</v>
          </cell>
          <cell r="D263" t="str">
            <v>Azinphos-methyl</v>
          </cell>
          <cell r="E263">
            <v>4</v>
          </cell>
          <cell r="F263" t="str">
            <v>Azinphos-methyl</v>
          </cell>
          <cell r="G263">
            <v>20</v>
          </cell>
        </row>
        <row r="264">
          <cell r="B264" t="str">
            <v>Barium (soluble compound) as Ba</v>
          </cell>
          <cell r="C264" t="str">
            <v>7440-39-3</v>
          </cell>
          <cell r="D264" t="str">
            <v>Barium (soluble compound) as Ba</v>
          </cell>
          <cell r="E264">
            <v>10</v>
          </cell>
          <cell r="F264" t="str">
            <v>Barium (soluble compound) as Ba</v>
          </cell>
          <cell r="G264">
            <v>50</v>
          </cell>
        </row>
        <row r="265">
          <cell r="B265" t="str">
            <v>Baygon (propoxur)</v>
          </cell>
          <cell r="C265" t="str">
            <v>114-26-1</v>
          </cell>
          <cell r="D265" t="str">
            <v>Baygon (propoxur)</v>
          </cell>
          <cell r="E265">
            <v>10</v>
          </cell>
          <cell r="F265" t="str">
            <v>Baygon (propoxur)</v>
          </cell>
          <cell r="G265">
            <v>50</v>
          </cell>
        </row>
        <row r="266">
          <cell r="B266" t="str">
            <v>Benomyl</v>
          </cell>
          <cell r="C266" t="str">
            <v>17804-35-2</v>
          </cell>
          <cell r="D266" t="str">
            <v>Benomyl</v>
          </cell>
          <cell r="E266">
            <v>200</v>
          </cell>
          <cell r="F266" t="str">
            <v>Benomyl</v>
          </cell>
          <cell r="G266">
            <v>1000</v>
          </cell>
        </row>
        <row r="267">
          <cell r="B267" t="str">
            <v>Benzal chloride</v>
          </cell>
          <cell r="C267" t="str">
            <v>98-87-3</v>
          </cell>
          <cell r="D267" t="str">
            <v>Benzal chloride</v>
          </cell>
          <cell r="E267" t="str">
            <v>--</v>
          </cell>
          <cell r="F267" t="str">
            <v>Benzal chloride</v>
          </cell>
          <cell r="G267" t="str">
            <v>--</v>
          </cell>
        </row>
        <row r="268">
          <cell r="B268" t="str">
            <v>Benzenethiol</v>
          </cell>
          <cell r="C268" t="str">
            <v>108-98-5</v>
          </cell>
          <cell r="D268" t="str">
            <v>Benzenethiol</v>
          </cell>
          <cell r="E268">
            <v>40</v>
          </cell>
          <cell r="F268" t="str">
            <v>Benzenethiol</v>
          </cell>
          <cell r="G268">
            <v>200</v>
          </cell>
        </row>
        <row r="269">
          <cell r="B269" t="str">
            <v>Benzo (r,s,t) petaphene</v>
          </cell>
          <cell r="C269" t="str">
            <v>189-55-9</v>
          </cell>
          <cell r="D269" t="str">
            <v>Benzo (r,s,t) petaphene</v>
          </cell>
          <cell r="E269" t="str">
            <v>--</v>
          </cell>
          <cell r="F269" t="str">
            <v>Benzo (r,s,t) petaphene</v>
          </cell>
          <cell r="G269" t="str">
            <v>--</v>
          </cell>
        </row>
        <row r="270">
          <cell r="B270" t="str">
            <v>p-Benzoquinone</v>
          </cell>
          <cell r="C270" t="str">
            <v>106-51-4</v>
          </cell>
          <cell r="D270" t="str">
            <v>p-Benzoquinone</v>
          </cell>
          <cell r="E270">
            <v>8</v>
          </cell>
          <cell r="F270" t="str">
            <v>p-Benzoquinone</v>
          </cell>
          <cell r="G270">
            <v>40</v>
          </cell>
        </row>
        <row r="271">
          <cell r="B271" t="str">
            <v>Benzoyl chloride</v>
          </cell>
          <cell r="C271" t="str">
            <v>98-88-4</v>
          </cell>
          <cell r="D271" t="str">
            <v>Benzoyl chloride</v>
          </cell>
          <cell r="E271" t="str">
            <v>--</v>
          </cell>
          <cell r="F271" t="str">
            <v>Benzoyl chloride</v>
          </cell>
          <cell r="G271" t="str">
            <v>--</v>
          </cell>
        </row>
        <row r="272">
          <cell r="B272" t="str">
            <v>Benzoyl peroxide</v>
          </cell>
          <cell r="C272" t="str">
            <v>94-36-0</v>
          </cell>
          <cell r="D272" t="str">
            <v>Benzoyl peroxide</v>
          </cell>
          <cell r="E272">
            <v>100</v>
          </cell>
          <cell r="F272" t="str">
            <v>Benzoyl peroxide</v>
          </cell>
          <cell r="G272">
            <v>500</v>
          </cell>
        </row>
        <row r="273">
          <cell r="B273" t="str">
            <v>Benzyl chloride</v>
          </cell>
          <cell r="C273" t="str">
            <v>100-44-7</v>
          </cell>
          <cell r="D273" t="str">
            <v>Benzyl chloride</v>
          </cell>
          <cell r="E273">
            <v>100</v>
          </cell>
          <cell r="F273" t="str">
            <v>Benzyl chloride</v>
          </cell>
          <cell r="G273">
            <v>500</v>
          </cell>
        </row>
        <row r="274">
          <cell r="B274" t="str">
            <v>Biphenyl</v>
          </cell>
          <cell r="C274" t="str">
            <v>92-52-4</v>
          </cell>
          <cell r="D274" t="str">
            <v>Biphenyl</v>
          </cell>
          <cell r="E274">
            <v>30</v>
          </cell>
          <cell r="F274" t="str">
            <v>Biphenyl</v>
          </cell>
          <cell r="G274">
            <v>150</v>
          </cell>
        </row>
        <row r="275">
          <cell r="B275" t="str">
            <v>Bismuth telluride</v>
          </cell>
          <cell r="C275" t="str">
            <v>1304-82-1</v>
          </cell>
          <cell r="D275" t="str">
            <v>Bismuth telluride</v>
          </cell>
          <cell r="E275">
            <v>200</v>
          </cell>
          <cell r="F275" t="str">
            <v>Bismuth telluride</v>
          </cell>
          <cell r="G275">
            <v>1000</v>
          </cell>
        </row>
        <row r="276">
          <cell r="B276" t="str">
            <v>Bismuth telluride, Se-doped</v>
          </cell>
          <cell r="C276" t="str">
            <v>--</v>
          </cell>
          <cell r="D276" t="str">
            <v>Bismuth telluride, Se-doped</v>
          </cell>
          <cell r="E276">
            <v>100</v>
          </cell>
          <cell r="F276" t="str">
            <v>Bismuth telluride, Se-doped</v>
          </cell>
          <cell r="G276">
            <v>500</v>
          </cell>
        </row>
        <row r="277">
          <cell r="B277" t="str">
            <v>Borates, tetra, sodium salts - anhydrous</v>
          </cell>
          <cell r="C277" t="str">
            <v>1303-96-4</v>
          </cell>
          <cell r="D277" t="str">
            <v>Borates, tetra, sodium salts - anhydrous</v>
          </cell>
          <cell r="E277">
            <v>20</v>
          </cell>
          <cell r="F277" t="str">
            <v>Borates, tetra, sodium salts - anhydrous</v>
          </cell>
          <cell r="G277">
            <v>100</v>
          </cell>
        </row>
        <row r="278">
          <cell r="B278" t="str">
            <v>Borates, tetra, sodium salts - decahydrate</v>
          </cell>
          <cell r="C278" t="str">
            <v>1303-96-4</v>
          </cell>
          <cell r="D278" t="str">
            <v>Borates, tetra, sodium salts - decahydrate</v>
          </cell>
          <cell r="E278">
            <v>100</v>
          </cell>
          <cell r="F278" t="str">
            <v>Borates, tetra, sodium salts - decahydrate</v>
          </cell>
          <cell r="G278">
            <v>500</v>
          </cell>
        </row>
        <row r="279">
          <cell r="B279" t="str">
            <v>Borates, tetra, sodium salts - pentahydrate</v>
          </cell>
          <cell r="C279" t="str">
            <v>1303-96-4</v>
          </cell>
          <cell r="D279" t="str">
            <v>Borates, tetra, sodium salts - pentahydrate</v>
          </cell>
          <cell r="E279">
            <v>20</v>
          </cell>
          <cell r="F279" t="str">
            <v>Borates, tetra, sodium salts - pentahydrate</v>
          </cell>
          <cell r="G279">
            <v>100</v>
          </cell>
        </row>
        <row r="280">
          <cell r="B280" t="str">
            <v>Boron oxide</v>
          </cell>
          <cell r="C280" t="str">
            <v>1303-86-2</v>
          </cell>
          <cell r="D280" t="str">
            <v>Boron oxide</v>
          </cell>
          <cell r="E280">
            <v>200</v>
          </cell>
          <cell r="F280" t="str">
            <v>Boron oxide</v>
          </cell>
          <cell r="G280">
            <v>1000</v>
          </cell>
        </row>
        <row r="281">
          <cell r="B281" t="str">
            <v>Boron tribromide</v>
          </cell>
          <cell r="C281" t="str">
            <v>10294-33-4</v>
          </cell>
          <cell r="D281" t="str">
            <v>Boron tribromide</v>
          </cell>
          <cell r="E281">
            <v>200</v>
          </cell>
          <cell r="F281" t="str">
            <v>Boron tribromide</v>
          </cell>
          <cell r="G281">
            <v>1000</v>
          </cell>
        </row>
        <row r="282">
          <cell r="B282" t="str">
            <v>Boron trifluoride</v>
          </cell>
          <cell r="C282" t="str">
            <v>7637-07-2</v>
          </cell>
          <cell r="D282" t="str">
            <v>Boron trifluoride</v>
          </cell>
          <cell r="E282" t="str">
            <v>--</v>
          </cell>
          <cell r="F282" t="str">
            <v>Boron trifluoride</v>
          </cell>
          <cell r="G282" t="str">
            <v>--</v>
          </cell>
        </row>
        <row r="283">
          <cell r="B283" t="str">
            <v>Bromacil</v>
          </cell>
          <cell r="C283" t="str">
            <v>314-40-9</v>
          </cell>
          <cell r="D283" t="str">
            <v>Bromacil</v>
          </cell>
          <cell r="E283">
            <v>200</v>
          </cell>
          <cell r="F283" t="str">
            <v>Bromacil</v>
          </cell>
          <cell r="G283">
            <v>1000</v>
          </cell>
        </row>
        <row r="284">
          <cell r="B284" t="str">
            <v>Bromine</v>
          </cell>
          <cell r="C284" t="str">
            <v>7726-95-6</v>
          </cell>
          <cell r="D284" t="str">
            <v>Bromine</v>
          </cell>
          <cell r="E284">
            <v>14</v>
          </cell>
          <cell r="F284" t="str">
            <v>Bromine</v>
          </cell>
          <cell r="G284">
            <v>70</v>
          </cell>
        </row>
        <row r="285">
          <cell r="B285" t="str">
            <v>Bromine pentafluoride</v>
          </cell>
          <cell r="C285" t="str">
            <v>7789-30-2</v>
          </cell>
          <cell r="D285" t="str">
            <v>Bromine pentafluoride</v>
          </cell>
          <cell r="E285">
            <v>14</v>
          </cell>
          <cell r="F285" t="str">
            <v>Bromine pentafluoride</v>
          </cell>
          <cell r="G285">
            <v>70</v>
          </cell>
        </row>
        <row r="286">
          <cell r="B286" t="str">
            <v>Bromochloromethane/chlorobromomethane</v>
          </cell>
          <cell r="C286" t="str">
            <v>74-97-5</v>
          </cell>
          <cell r="D286" t="str">
            <v>Bromochloromethane/chlorobromomethane</v>
          </cell>
          <cell r="E286">
            <v>21000</v>
          </cell>
          <cell r="F286" t="str">
            <v>Bromochloromethane/chlorobromomethane</v>
          </cell>
          <cell r="G286">
            <v>105000</v>
          </cell>
        </row>
        <row r="287">
          <cell r="B287" t="str">
            <v>Bromoform</v>
          </cell>
          <cell r="C287" t="str">
            <v>75-25-2</v>
          </cell>
          <cell r="D287" t="str">
            <v>Bromoform</v>
          </cell>
          <cell r="E287">
            <v>100</v>
          </cell>
          <cell r="F287" t="str">
            <v>Bromoform</v>
          </cell>
          <cell r="G287">
            <v>500</v>
          </cell>
        </row>
        <row r="288">
          <cell r="B288" t="str">
            <v>Butane</v>
          </cell>
          <cell r="C288" t="str">
            <v>106-97-8</v>
          </cell>
          <cell r="D288" t="str">
            <v>Butane</v>
          </cell>
          <cell r="E288">
            <v>38000</v>
          </cell>
          <cell r="F288" t="str">
            <v>Butane</v>
          </cell>
          <cell r="G288">
            <v>190000</v>
          </cell>
        </row>
        <row r="289">
          <cell r="B289" t="str">
            <v>1-Butanethiol</v>
          </cell>
          <cell r="C289" t="str">
            <v>109-79-5</v>
          </cell>
          <cell r="D289" t="str">
            <v>1-Butanethiol</v>
          </cell>
          <cell r="E289">
            <v>30</v>
          </cell>
          <cell r="F289" t="str">
            <v>1-Butanethiol</v>
          </cell>
          <cell r="G289">
            <v>150</v>
          </cell>
        </row>
        <row r="290">
          <cell r="B290" t="str">
            <v>2-Butanethiol</v>
          </cell>
          <cell r="C290" t="str">
            <v>513-53-1</v>
          </cell>
          <cell r="D290" t="str">
            <v>2-Butanethiol</v>
          </cell>
          <cell r="E290">
            <v>30</v>
          </cell>
          <cell r="F290" t="str">
            <v>2-Butanethiol</v>
          </cell>
          <cell r="G290">
            <v>150</v>
          </cell>
        </row>
        <row r="291">
          <cell r="B291" t="str">
            <v>2-Butanone</v>
          </cell>
          <cell r="C291" t="str">
            <v>78-93-1</v>
          </cell>
          <cell r="D291" t="str">
            <v>2-Butanone</v>
          </cell>
          <cell r="E291">
            <v>11800</v>
          </cell>
          <cell r="F291" t="str">
            <v>2-Butanone</v>
          </cell>
          <cell r="G291">
            <v>59000</v>
          </cell>
        </row>
        <row r="292">
          <cell r="B292" t="str">
            <v>2-Butoxyethanol</v>
          </cell>
          <cell r="C292" t="str">
            <v>111-76-2</v>
          </cell>
          <cell r="D292" t="str">
            <v>2-Butoxyethanol</v>
          </cell>
          <cell r="E292">
            <v>2400</v>
          </cell>
          <cell r="F292" t="str">
            <v>2-Butoxyethanol</v>
          </cell>
          <cell r="G292">
            <v>12000</v>
          </cell>
        </row>
        <row r="293">
          <cell r="B293" t="str">
            <v>n-Butyl acetate</v>
          </cell>
          <cell r="C293" t="str">
            <v>123-86-4</v>
          </cell>
          <cell r="D293" t="str">
            <v>n-Butyl acetate</v>
          </cell>
          <cell r="E293">
            <v>14200</v>
          </cell>
          <cell r="F293" t="str">
            <v>n-Butyl acetate</v>
          </cell>
          <cell r="G293">
            <v>71000</v>
          </cell>
        </row>
        <row r="294">
          <cell r="B294" t="str">
            <v>sec-Butyl acetate</v>
          </cell>
          <cell r="C294" t="str">
            <v>105-46-4</v>
          </cell>
          <cell r="D294" t="str">
            <v>sec-Butyl acetate</v>
          </cell>
          <cell r="E294">
            <v>19000</v>
          </cell>
          <cell r="F294" t="str">
            <v>sec-Butyl acetate</v>
          </cell>
          <cell r="G294">
            <v>95000</v>
          </cell>
        </row>
        <row r="295">
          <cell r="B295" t="str">
            <v>tert-Butyl acetate</v>
          </cell>
          <cell r="C295" t="str">
            <v>540-88-5</v>
          </cell>
          <cell r="D295" t="str">
            <v>tert-Butyl acetate</v>
          </cell>
          <cell r="E295">
            <v>19000</v>
          </cell>
          <cell r="F295" t="str">
            <v>tert-Butyl acetate</v>
          </cell>
          <cell r="G295">
            <v>95000</v>
          </cell>
        </row>
        <row r="296">
          <cell r="B296" t="str">
            <v>Butyl acrylate</v>
          </cell>
          <cell r="C296" t="str">
            <v>141-32-2</v>
          </cell>
          <cell r="D296" t="str">
            <v>Butyl acrylate</v>
          </cell>
          <cell r="E296">
            <v>1100</v>
          </cell>
          <cell r="F296" t="str">
            <v>Butyl acrylate</v>
          </cell>
          <cell r="G296">
            <v>5500</v>
          </cell>
        </row>
        <row r="297">
          <cell r="B297" t="str">
            <v>n-Butyl alcohol</v>
          </cell>
          <cell r="C297" t="str">
            <v>71-36-3</v>
          </cell>
          <cell r="D297" t="str">
            <v>n-Butyl alcohol</v>
          </cell>
          <cell r="E297">
            <v>6000</v>
          </cell>
          <cell r="F297" t="str">
            <v>n-Butyl alcohol</v>
          </cell>
          <cell r="G297">
            <v>30000</v>
          </cell>
        </row>
        <row r="298">
          <cell r="B298" t="str">
            <v>sec-Butyl alcohol</v>
          </cell>
          <cell r="C298" t="str">
            <v>78-92-2</v>
          </cell>
          <cell r="D298" t="str">
            <v>sec-Butyl alcohol</v>
          </cell>
          <cell r="E298">
            <v>6100</v>
          </cell>
          <cell r="F298" t="str">
            <v>sec-Butyl alcohol</v>
          </cell>
          <cell r="G298">
            <v>30500</v>
          </cell>
        </row>
        <row r="299">
          <cell r="B299" t="str">
            <v>tert-Butyl alcohol</v>
          </cell>
          <cell r="C299" t="str">
            <v>75-65-1</v>
          </cell>
          <cell r="D299" t="str">
            <v>tert-Butyl alcohol</v>
          </cell>
          <cell r="E299">
            <v>6100</v>
          </cell>
          <cell r="F299" t="str">
            <v>tert-Butyl alcohol</v>
          </cell>
          <cell r="G299">
            <v>30000</v>
          </cell>
        </row>
        <row r="300">
          <cell r="B300" t="str">
            <v>Butylamine</v>
          </cell>
          <cell r="C300" t="str">
            <v>109-73-9</v>
          </cell>
          <cell r="D300" t="str">
            <v>Butylamine</v>
          </cell>
          <cell r="E300" t="str">
            <v>--</v>
          </cell>
          <cell r="F300" t="str">
            <v>Butylamine</v>
          </cell>
          <cell r="G300" t="str">
            <v>--</v>
          </cell>
        </row>
        <row r="301">
          <cell r="B301" t="str">
            <v>tert-Butyl chromate (as CrO3)</v>
          </cell>
          <cell r="C301" t="str">
            <v>1189-85-1</v>
          </cell>
          <cell r="D301" t="str">
            <v>tert-Butyl chromate (as CrO3)</v>
          </cell>
          <cell r="E301" t="str">
            <v>--</v>
          </cell>
          <cell r="F301" t="str">
            <v>tert-Butyl chromate (as CrO3)</v>
          </cell>
          <cell r="G301" t="str">
            <v>--</v>
          </cell>
        </row>
        <row r="302">
          <cell r="B302" t="str">
            <v>n-Butyl lactate</v>
          </cell>
          <cell r="C302" t="str">
            <v>138-22-7</v>
          </cell>
          <cell r="D302" t="str">
            <v>n-Butyl lactate</v>
          </cell>
          <cell r="E302">
            <v>500</v>
          </cell>
          <cell r="F302" t="str">
            <v>n-Butyl lactate</v>
          </cell>
          <cell r="G302">
            <v>2500</v>
          </cell>
        </row>
        <row r="303">
          <cell r="B303" t="str">
            <v>Butyl mercaptan</v>
          </cell>
          <cell r="C303" t="str">
            <v>109-79-5</v>
          </cell>
          <cell r="D303" t="str">
            <v>Butyl mercaptan</v>
          </cell>
          <cell r="E303">
            <v>30</v>
          </cell>
          <cell r="F303" t="str">
            <v>Butyl mercaptan</v>
          </cell>
          <cell r="G303">
            <v>150</v>
          </cell>
        </row>
        <row r="304">
          <cell r="B304" t="str">
            <v>o-sec-Butylphenol</v>
          </cell>
          <cell r="C304" t="str">
            <v>89-72-5</v>
          </cell>
          <cell r="D304" t="str">
            <v>o-sec-Butylphenol</v>
          </cell>
          <cell r="E304">
            <v>600</v>
          </cell>
          <cell r="F304" t="str">
            <v>o-sec-Butylphenol</v>
          </cell>
          <cell r="G304">
            <v>3000</v>
          </cell>
        </row>
        <row r="305">
          <cell r="B305" t="str">
            <v>p-tert-Butyltoluene</v>
          </cell>
          <cell r="C305" t="str">
            <v>98-51-1</v>
          </cell>
          <cell r="D305" t="str">
            <v>p-tert-Butyltoluene</v>
          </cell>
          <cell r="E305">
            <v>1200</v>
          </cell>
          <cell r="F305" t="str">
            <v>p-tert-Butyltoluene</v>
          </cell>
          <cell r="G305">
            <v>6000</v>
          </cell>
        </row>
        <row r="306">
          <cell r="B306" t="str">
            <v>n-Butyronitrile</v>
          </cell>
          <cell r="C306" t="str">
            <v>109-74-0</v>
          </cell>
          <cell r="D306" t="str">
            <v>n-Butyronitrile</v>
          </cell>
          <cell r="E306">
            <v>440</v>
          </cell>
          <cell r="F306" t="str">
            <v>n-Butyronitrile</v>
          </cell>
          <cell r="G306">
            <v>2200</v>
          </cell>
        </row>
        <row r="307">
          <cell r="B307" t="str">
            <v>Cadmium oxide production</v>
          </cell>
          <cell r="C307" t="str">
            <v>1306-19-0</v>
          </cell>
          <cell r="D307" t="str">
            <v>Cadmium oxide production</v>
          </cell>
          <cell r="E307">
            <v>1</v>
          </cell>
          <cell r="F307" t="str">
            <v>Cadmium oxide production</v>
          </cell>
          <cell r="G307">
            <v>5</v>
          </cell>
        </row>
        <row r="308">
          <cell r="B308" t="str">
            <v>Calcium arsenate (as As)</v>
          </cell>
          <cell r="C308" t="str">
            <v>7778-44-1</v>
          </cell>
          <cell r="D308" t="str">
            <v>Calcium arsenate (as As)</v>
          </cell>
          <cell r="E308" t="str">
            <v>--</v>
          </cell>
          <cell r="F308" t="str">
            <v>Calcium arsenate (as As)</v>
          </cell>
          <cell r="G308" t="str">
            <v>--</v>
          </cell>
        </row>
        <row r="309">
          <cell r="B309" t="str">
            <v>Calcium cyanamide</v>
          </cell>
          <cell r="C309" t="str">
            <v>156-62-7</v>
          </cell>
          <cell r="D309" t="str">
            <v>Calcium cyanamide</v>
          </cell>
          <cell r="E309">
            <v>10</v>
          </cell>
          <cell r="F309" t="str">
            <v>Calcium cyanamide</v>
          </cell>
          <cell r="G309">
            <v>50</v>
          </cell>
        </row>
        <row r="310">
          <cell r="B310" t="str">
            <v>Calcium hydroxide</v>
          </cell>
          <cell r="C310" t="str">
            <v>1305-62-0</v>
          </cell>
          <cell r="D310" t="str">
            <v>Calcium hydroxide</v>
          </cell>
          <cell r="E310">
            <v>100</v>
          </cell>
          <cell r="F310" t="str">
            <v>Calcium hydroxide</v>
          </cell>
          <cell r="G310">
            <v>500</v>
          </cell>
        </row>
        <row r="311">
          <cell r="B311" t="str">
            <v>Calcium oxide</v>
          </cell>
          <cell r="C311" t="str">
            <v>1305-78-8</v>
          </cell>
          <cell r="D311" t="str">
            <v>Calcium oxide</v>
          </cell>
          <cell r="E311">
            <v>40</v>
          </cell>
          <cell r="F311" t="str">
            <v>Calcium oxide</v>
          </cell>
          <cell r="G311">
            <v>200</v>
          </cell>
        </row>
        <row r="312">
          <cell r="B312" t="str">
            <v>Camphor, synthetic</v>
          </cell>
          <cell r="C312" t="str">
            <v>76-22-2</v>
          </cell>
          <cell r="D312" t="str">
            <v>Camphor, synthetic</v>
          </cell>
          <cell r="E312">
            <v>240</v>
          </cell>
          <cell r="F312" t="str">
            <v>Camphor, synthetic</v>
          </cell>
          <cell r="G312">
            <v>1200</v>
          </cell>
        </row>
        <row r="313">
          <cell r="B313" t="str">
            <v>Caprolactam dust</v>
          </cell>
          <cell r="C313" t="str">
            <v>105-60-2</v>
          </cell>
          <cell r="D313" t="str">
            <v>Caprolactam dust</v>
          </cell>
          <cell r="E313">
            <v>20</v>
          </cell>
          <cell r="F313" t="str">
            <v>Caprolactam dust</v>
          </cell>
          <cell r="G313">
            <v>100</v>
          </cell>
        </row>
        <row r="314">
          <cell r="B314" t="str">
            <v>Caprolactam vapor</v>
          </cell>
          <cell r="C314" t="str">
            <v>105-60-2</v>
          </cell>
          <cell r="D314" t="str">
            <v>Caprolactam vapor</v>
          </cell>
          <cell r="E314">
            <v>400</v>
          </cell>
          <cell r="F314" t="str">
            <v>Caprolactam vapor</v>
          </cell>
          <cell r="G314">
            <v>2000</v>
          </cell>
        </row>
        <row r="315">
          <cell r="B315" t="str">
            <v>Captafol (difolatan)</v>
          </cell>
          <cell r="C315" t="str">
            <v>2425-06-1</v>
          </cell>
          <cell r="D315" t="str">
            <v>Captafol (difolatan)</v>
          </cell>
          <cell r="E315">
            <v>2</v>
          </cell>
          <cell r="F315" t="str">
            <v>Captafol (difolatan)</v>
          </cell>
          <cell r="G315">
            <v>10</v>
          </cell>
        </row>
        <row r="316">
          <cell r="B316" t="str">
            <v>Captan</v>
          </cell>
          <cell r="C316" t="str">
            <v>113-06-2</v>
          </cell>
          <cell r="D316" t="str">
            <v>Captan</v>
          </cell>
          <cell r="E316">
            <v>100</v>
          </cell>
          <cell r="F316" t="str">
            <v>Captan</v>
          </cell>
          <cell r="G316">
            <v>500</v>
          </cell>
        </row>
        <row r="317">
          <cell r="B317" t="str">
            <v>Carbaryl (Sevin)</v>
          </cell>
          <cell r="C317" t="str">
            <v>63-25-2</v>
          </cell>
          <cell r="D317" t="str">
            <v>Carbaryl (Sevin)</v>
          </cell>
          <cell r="E317">
            <v>100</v>
          </cell>
          <cell r="F317" t="str">
            <v>Carbaryl (Sevin)</v>
          </cell>
          <cell r="G317">
            <v>500</v>
          </cell>
        </row>
        <row r="318">
          <cell r="B318" t="str">
            <v>Carbofuran (Furadan)</v>
          </cell>
          <cell r="C318" t="str">
            <v>1563-66-2</v>
          </cell>
          <cell r="D318" t="str">
            <v>Carbofuran (Furadan)</v>
          </cell>
          <cell r="E318">
            <v>2</v>
          </cell>
          <cell r="F318" t="str">
            <v>Carbofuran (Furadan)</v>
          </cell>
          <cell r="G318">
            <v>10</v>
          </cell>
        </row>
        <row r="319">
          <cell r="B319" t="str">
            <v>Carbon black</v>
          </cell>
          <cell r="C319" t="str">
            <v>1333-86-4</v>
          </cell>
          <cell r="D319" t="str">
            <v>Carbon black</v>
          </cell>
          <cell r="E319">
            <v>70</v>
          </cell>
          <cell r="F319" t="str">
            <v>Carbon black</v>
          </cell>
          <cell r="G319">
            <v>350</v>
          </cell>
        </row>
        <row r="320">
          <cell r="B320" t="str">
            <v>Carbon disulfide</v>
          </cell>
          <cell r="C320" t="str">
            <v>75-15-0</v>
          </cell>
          <cell r="D320" t="str">
            <v>Carbon disulfide</v>
          </cell>
          <cell r="E320">
            <v>60</v>
          </cell>
          <cell r="F320" t="str">
            <v>Carbon disulfide</v>
          </cell>
          <cell r="G320">
            <v>300</v>
          </cell>
        </row>
        <row r="321">
          <cell r="B321" t="str">
            <v>Carbon tetrabromide</v>
          </cell>
          <cell r="C321" t="str">
            <v>558-13-4</v>
          </cell>
          <cell r="D321" t="str">
            <v>Carbon tetrabromide</v>
          </cell>
          <cell r="E321">
            <v>28</v>
          </cell>
          <cell r="F321" t="str">
            <v>Carbon tetrabromide</v>
          </cell>
          <cell r="G321">
            <v>140</v>
          </cell>
        </row>
        <row r="322">
          <cell r="B322" t="str">
            <v>Carbonyl chloride (Phosgene)</v>
          </cell>
          <cell r="C322" t="str">
            <v>75-44-5</v>
          </cell>
          <cell r="D322" t="str">
            <v>Carbonyl chloride (Phosgene)</v>
          </cell>
          <cell r="E322">
            <v>8</v>
          </cell>
          <cell r="F322" t="str">
            <v>Carbonyl chloride (Phosgene)</v>
          </cell>
          <cell r="G322">
            <v>40</v>
          </cell>
        </row>
        <row r="323">
          <cell r="B323" t="str">
            <v>Carbonyl fluoride</v>
          </cell>
          <cell r="C323" t="str">
            <v>353-50-4</v>
          </cell>
          <cell r="D323" t="str">
            <v>Carbonyl fluoride</v>
          </cell>
          <cell r="E323">
            <v>100</v>
          </cell>
          <cell r="F323" t="str">
            <v>Carbonyl fluoride</v>
          </cell>
          <cell r="G323">
            <v>500</v>
          </cell>
        </row>
        <row r="324">
          <cell r="B324" t="str">
            <v>Catechol</v>
          </cell>
          <cell r="C324" t="str">
            <v>120-80-9</v>
          </cell>
          <cell r="D324" t="str">
            <v>Catechol</v>
          </cell>
          <cell r="E324">
            <v>400</v>
          </cell>
          <cell r="F324" t="str">
            <v>Catechol</v>
          </cell>
          <cell r="G324">
            <v>2000</v>
          </cell>
        </row>
        <row r="325">
          <cell r="B325" t="str">
            <v>Cesium hydroxide</v>
          </cell>
          <cell r="C325" t="str">
            <v>21351-79-1</v>
          </cell>
          <cell r="D325" t="str">
            <v>Cesium hydroxide</v>
          </cell>
          <cell r="E325">
            <v>40</v>
          </cell>
          <cell r="F325" t="str">
            <v>Cesium hydroxide</v>
          </cell>
          <cell r="G325">
            <v>200</v>
          </cell>
        </row>
        <row r="326">
          <cell r="B326" t="str">
            <v>2-Chloraniline</v>
          </cell>
          <cell r="C326" t="str">
            <v>106-47-8</v>
          </cell>
          <cell r="D326" t="str">
            <v>2-Chloraniline</v>
          </cell>
          <cell r="E326">
            <v>0.06</v>
          </cell>
          <cell r="F326" t="str">
            <v>2-Chloraniline</v>
          </cell>
          <cell r="G326">
            <v>0.3</v>
          </cell>
        </row>
        <row r="327">
          <cell r="B327" t="str">
            <v>Chlorinated diphenyl oxide</v>
          </cell>
          <cell r="C327" t="str">
            <v>55720-99-5</v>
          </cell>
          <cell r="D327" t="str">
            <v>Chlorinated diphenyl oxide</v>
          </cell>
          <cell r="E327">
            <v>10</v>
          </cell>
          <cell r="F327" t="str">
            <v>Chlorinated diphenyl oxide</v>
          </cell>
          <cell r="G327">
            <v>50</v>
          </cell>
        </row>
        <row r="328">
          <cell r="B328" t="str">
            <v>Chlorine</v>
          </cell>
          <cell r="C328" t="str">
            <v>7782-50-5</v>
          </cell>
          <cell r="D328" t="str">
            <v>Chlorine</v>
          </cell>
          <cell r="E328">
            <v>60</v>
          </cell>
          <cell r="F328" t="str">
            <v>Chlorine</v>
          </cell>
          <cell r="G328">
            <v>300</v>
          </cell>
        </row>
        <row r="329">
          <cell r="B329" t="str">
            <v>Chlorine dioxide</v>
          </cell>
          <cell r="C329" t="str">
            <v>10049-04-4</v>
          </cell>
          <cell r="D329" t="str">
            <v>Chlorine dioxide</v>
          </cell>
          <cell r="E329">
            <v>6</v>
          </cell>
          <cell r="F329" t="str">
            <v>Chlorine dioxide</v>
          </cell>
          <cell r="G329">
            <v>30</v>
          </cell>
        </row>
        <row r="330">
          <cell r="B330" t="str">
            <v>Chlorine trifluoride</v>
          </cell>
          <cell r="C330" t="str">
            <v>7790-91-2</v>
          </cell>
          <cell r="D330" t="str">
            <v>Chlorine trifluoride</v>
          </cell>
          <cell r="E330" t="str">
            <v>--</v>
          </cell>
          <cell r="F330" t="str">
            <v>Chlorine trifluoride</v>
          </cell>
          <cell r="G330" t="str">
            <v>--</v>
          </cell>
        </row>
        <row r="331">
          <cell r="B331" t="str">
            <v>Chlormadione acetate</v>
          </cell>
          <cell r="C331" t="str">
            <v>302-22-7</v>
          </cell>
          <cell r="D331" t="str">
            <v>Chlormadione acetate</v>
          </cell>
          <cell r="E331" t="str">
            <v>--</v>
          </cell>
          <cell r="F331" t="str">
            <v>Chlormadione acetate</v>
          </cell>
          <cell r="G331" t="str">
            <v>--</v>
          </cell>
        </row>
        <row r="332">
          <cell r="B332" t="str">
            <v>Chloroacetaldehyde</v>
          </cell>
          <cell r="C332" t="str">
            <v>107-20-0</v>
          </cell>
          <cell r="D332" t="str">
            <v>Chloroacetaldehyde</v>
          </cell>
          <cell r="E332" t="str">
            <v>--</v>
          </cell>
          <cell r="F332" t="str">
            <v>Chloroacetaldehyde</v>
          </cell>
          <cell r="G332" t="str">
            <v>--</v>
          </cell>
        </row>
        <row r="333">
          <cell r="B333" t="str">
            <v>alpha-Chloroacetophenone (Phenacyl chlloride)</v>
          </cell>
          <cell r="C333" t="str">
            <v>532-27-4</v>
          </cell>
          <cell r="D333" t="str">
            <v>alpha-Chloroacetophenone (Phenacyl chlloride)</v>
          </cell>
          <cell r="E333">
            <v>6</v>
          </cell>
          <cell r="F333" t="str">
            <v>alpha-Chloroacetophenone (Phenacyl chlloride)</v>
          </cell>
          <cell r="G333">
            <v>30</v>
          </cell>
        </row>
        <row r="334">
          <cell r="B334" t="str">
            <v>Chloroacetyl chloride</v>
          </cell>
          <cell r="C334" t="str">
            <v>79-04-0</v>
          </cell>
          <cell r="D334" t="str">
            <v>Chloroacetyl chloride</v>
          </cell>
          <cell r="E334">
            <v>4</v>
          </cell>
          <cell r="F334" t="str">
            <v>Chloroacetyl chloride</v>
          </cell>
          <cell r="G334">
            <v>20</v>
          </cell>
        </row>
        <row r="335">
          <cell r="B335" t="str">
            <v>Chlorobenzene</v>
          </cell>
          <cell r="C335" t="str">
            <v>108-90-7</v>
          </cell>
          <cell r="D335" t="str">
            <v>Chlorobenzene</v>
          </cell>
          <cell r="E335">
            <v>7000</v>
          </cell>
          <cell r="F335" t="str">
            <v>Chlorobenzene</v>
          </cell>
          <cell r="G335">
            <v>35000</v>
          </cell>
        </row>
        <row r="336">
          <cell r="B336" t="str">
            <v>o-Chlorobenzylidene malonitrile</v>
          </cell>
          <cell r="C336" t="str">
            <v>2698-41-1</v>
          </cell>
          <cell r="D336" t="str">
            <v>o-Chlorobenzylidene malonitrile</v>
          </cell>
          <cell r="E336">
            <v>8</v>
          </cell>
          <cell r="F336" t="str">
            <v>o-Chlorobenzylidene malonitrile</v>
          </cell>
          <cell r="G336">
            <v>40</v>
          </cell>
        </row>
        <row r="337">
          <cell r="B337" t="str">
            <v>Chlorobromomethane/bromochloromethane</v>
          </cell>
          <cell r="C337" t="str">
            <v>74-97-5</v>
          </cell>
          <cell r="D337" t="str">
            <v>Chlorobromomethane/bromochloromethane</v>
          </cell>
          <cell r="E337">
            <v>21000</v>
          </cell>
          <cell r="F337" t="str">
            <v>Chlorobromomethane/bromochloromethane</v>
          </cell>
          <cell r="G337">
            <v>105000</v>
          </cell>
        </row>
        <row r="338">
          <cell r="B338" t="str">
            <v>2-Chloro-1,3-butadiene</v>
          </cell>
          <cell r="C338" t="str">
            <v>126-99-8</v>
          </cell>
          <cell r="D338" t="str">
            <v>2-Chloro-1,3-butadiene</v>
          </cell>
          <cell r="E338">
            <v>900</v>
          </cell>
          <cell r="F338" t="str">
            <v>2-Chloro-1,3-butadiene</v>
          </cell>
          <cell r="G338">
            <v>4500</v>
          </cell>
        </row>
        <row r="339">
          <cell r="B339" t="str">
            <v>Chlorodifluoromethane</v>
          </cell>
          <cell r="C339" t="str">
            <v>75-45-6</v>
          </cell>
          <cell r="D339" t="str">
            <v>Chlorodifluoromethane</v>
          </cell>
          <cell r="E339">
            <v>70000</v>
          </cell>
          <cell r="F339" t="str">
            <v>Chlorodifluoromethane</v>
          </cell>
          <cell r="G339">
            <v>350000</v>
          </cell>
        </row>
        <row r="340">
          <cell r="B340" t="str">
            <v>Chlorodiphenyl (42% Chlorine)</v>
          </cell>
          <cell r="C340" t="str">
            <v>53469-21-9</v>
          </cell>
          <cell r="D340" t="str">
            <v>Chlorodiphenyl (42% Chlorine)</v>
          </cell>
          <cell r="E340">
            <v>20</v>
          </cell>
          <cell r="F340" t="str">
            <v>Chlorodiphenyl (42% Chlorine)</v>
          </cell>
          <cell r="G340">
            <v>100</v>
          </cell>
        </row>
        <row r="341">
          <cell r="B341" t="str">
            <v>Chlorodiphenyl (54% Chlorine)</v>
          </cell>
          <cell r="C341" t="str">
            <v>11097-69-1</v>
          </cell>
          <cell r="D341" t="str">
            <v>Chlorodiphenyl (54% Chlorine)</v>
          </cell>
          <cell r="E341">
            <v>10</v>
          </cell>
          <cell r="F341" t="str">
            <v>Chlorodiphenyl (54% Chlorine)</v>
          </cell>
          <cell r="G341">
            <v>50</v>
          </cell>
        </row>
        <row r="342">
          <cell r="B342" t="str">
            <v>2-Chloroethanol</v>
          </cell>
          <cell r="C342" t="str">
            <v>107-07-3</v>
          </cell>
          <cell r="D342" t="str">
            <v>2-Chloroethanol</v>
          </cell>
          <cell r="E342">
            <v>320</v>
          </cell>
          <cell r="F342" t="str">
            <v>2-Chloroethanol</v>
          </cell>
          <cell r="G342">
            <v>1600</v>
          </cell>
        </row>
        <row r="343">
          <cell r="B343" t="str">
            <v>Chloropentafluorethane</v>
          </cell>
          <cell r="C343" t="str">
            <v>76-15-3</v>
          </cell>
          <cell r="D343" t="str">
            <v>Chloropentafluorethane</v>
          </cell>
          <cell r="E343">
            <v>126400</v>
          </cell>
          <cell r="F343" t="str">
            <v>Chloropentafluorethane</v>
          </cell>
          <cell r="G343">
            <v>632000</v>
          </cell>
        </row>
        <row r="344">
          <cell r="B344" t="str">
            <v>1-Chloro-1-nitro-propane</v>
          </cell>
          <cell r="C344" t="str">
            <v>600-25-9</v>
          </cell>
          <cell r="D344" t="str">
            <v>1-Chloro-1-nitro-propane</v>
          </cell>
          <cell r="E344">
            <v>200</v>
          </cell>
          <cell r="F344" t="str">
            <v>1-Chloro-1-nitro-propane</v>
          </cell>
          <cell r="G344">
            <v>1000</v>
          </cell>
        </row>
        <row r="345">
          <cell r="B345" t="str">
            <v>Chloropicrin</v>
          </cell>
          <cell r="C345" t="str">
            <v>76-06-2</v>
          </cell>
          <cell r="D345" t="str">
            <v>Chloropicrin</v>
          </cell>
          <cell r="E345">
            <v>14</v>
          </cell>
          <cell r="F345" t="str">
            <v>Chloropicrin</v>
          </cell>
          <cell r="G345">
            <v>70</v>
          </cell>
        </row>
        <row r="346">
          <cell r="B346" t="str">
            <v>beta-Chloroprene</v>
          </cell>
          <cell r="C346" t="str">
            <v>126-99-8</v>
          </cell>
          <cell r="D346" t="str">
            <v>beta-Chloroprene</v>
          </cell>
          <cell r="E346">
            <v>900</v>
          </cell>
          <cell r="F346" t="str">
            <v>beta-Chloroprene</v>
          </cell>
          <cell r="G346">
            <v>4500</v>
          </cell>
        </row>
        <row r="347">
          <cell r="B347" t="str">
            <v>o-Chlorotstyrene</v>
          </cell>
          <cell r="C347" t="str">
            <v>1331-28-8</v>
          </cell>
          <cell r="D347" t="str">
            <v>o-Chlorotstyrene</v>
          </cell>
          <cell r="E347">
            <v>5700</v>
          </cell>
          <cell r="F347" t="str">
            <v>o-Chlorotstyrene</v>
          </cell>
          <cell r="G347">
            <v>28500</v>
          </cell>
        </row>
        <row r="348">
          <cell r="B348" t="str">
            <v>o-Chlorotoluene</v>
          </cell>
          <cell r="C348" t="str">
            <v>95-49-8</v>
          </cell>
          <cell r="D348" t="str">
            <v>o-Chlorotoluene</v>
          </cell>
          <cell r="E348">
            <v>5000</v>
          </cell>
          <cell r="F348" t="str">
            <v>o-Chlorotoluene</v>
          </cell>
          <cell r="G348">
            <v>25000</v>
          </cell>
        </row>
        <row r="349">
          <cell r="B349" t="str">
            <v>Chloropyrifos (Dursban)</v>
          </cell>
          <cell r="C349" t="str">
            <v>2921-88-2</v>
          </cell>
          <cell r="D349" t="str">
            <v>Chloropyrifos (Dursban)</v>
          </cell>
          <cell r="E349">
            <v>4</v>
          </cell>
          <cell r="F349" t="str">
            <v>Chloropyrifos (Dursban)</v>
          </cell>
          <cell r="G349">
            <v>20</v>
          </cell>
        </row>
        <row r="350">
          <cell r="B350" t="str">
            <v>Chromium (II) compounds as Cr</v>
          </cell>
          <cell r="C350" t="str">
            <v>--</v>
          </cell>
          <cell r="D350" t="str">
            <v>Chromium (II) compounds as Cr</v>
          </cell>
          <cell r="E350">
            <v>10</v>
          </cell>
          <cell r="F350" t="str">
            <v>Chromium (II) compounds as Cr</v>
          </cell>
          <cell r="G350">
            <v>50</v>
          </cell>
        </row>
        <row r="351">
          <cell r="B351" t="str">
            <v>Chromium (III) compounds as Cr</v>
          </cell>
          <cell r="C351" t="str">
            <v>--</v>
          </cell>
          <cell r="D351" t="str">
            <v>Chromium (III) compounds as Cr</v>
          </cell>
          <cell r="E351">
            <v>10</v>
          </cell>
          <cell r="F351" t="str">
            <v>Chromium (III) compounds as Cr</v>
          </cell>
          <cell r="G351">
            <v>50</v>
          </cell>
        </row>
        <row r="352">
          <cell r="B352" t="str">
            <v>Chromium (IV) compounds, non-carcinogenic as Cr</v>
          </cell>
          <cell r="C352" t="str">
            <v>--</v>
          </cell>
          <cell r="D352" t="str">
            <v>Chromium (IV) compounds, non-carcinogenic as Cr</v>
          </cell>
          <cell r="E352">
            <v>0.5</v>
          </cell>
          <cell r="F352" t="str">
            <v>Chromium (IV) compounds, non-carcinogenic as Cr</v>
          </cell>
          <cell r="G352">
            <v>2.5</v>
          </cell>
        </row>
        <row r="353">
          <cell r="B353" t="str">
            <v>Chromyl chloride</v>
          </cell>
          <cell r="C353" t="str">
            <v>14977-61-8</v>
          </cell>
          <cell r="D353" t="str">
            <v>Chromyl chloride</v>
          </cell>
          <cell r="E353">
            <v>3</v>
          </cell>
          <cell r="F353" t="str">
            <v>Chromyl chloride</v>
          </cell>
          <cell r="G353">
            <v>15</v>
          </cell>
        </row>
        <row r="354">
          <cell r="B354" t="str">
            <v>Clofibrate</v>
          </cell>
          <cell r="C354" t="str">
            <v>637-07-1</v>
          </cell>
          <cell r="D354" t="str">
            <v>Clofibrate</v>
          </cell>
          <cell r="E354" t="str">
            <v>--</v>
          </cell>
          <cell r="F354" t="str">
            <v>Clofibrate</v>
          </cell>
          <cell r="G354" t="str">
            <v>--</v>
          </cell>
        </row>
        <row r="355">
          <cell r="B355" t="str">
            <v>Clomiprene</v>
          </cell>
          <cell r="C355" t="str">
            <v>911-45-5</v>
          </cell>
          <cell r="D355" t="str">
            <v>Clomiprene</v>
          </cell>
          <cell r="E355" t="str">
            <v>--</v>
          </cell>
          <cell r="F355" t="str">
            <v>Clomiprene</v>
          </cell>
          <cell r="G355" t="str">
            <v>--</v>
          </cell>
        </row>
        <row r="356">
          <cell r="B356" t="str">
            <v>Clopidol</v>
          </cell>
          <cell r="C356" t="str">
            <v>2971-90-6</v>
          </cell>
          <cell r="D356" t="str">
            <v>Clopidol</v>
          </cell>
          <cell r="E356">
            <v>200</v>
          </cell>
          <cell r="F356" t="str">
            <v>Clopidol</v>
          </cell>
          <cell r="G356">
            <v>1000</v>
          </cell>
        </row>
        <row r="357">
          <cell r="B357" t="str">
            <v>Coal dust</v>
          </cell>
          <cell r="C357" t="str">
            <v>--</v>
          </cell>
          <cell r="D357" t="str">
            <v>Coal dust</v>
          </cell>
          <cell r="E357">
            <v>40</v>
          </cell>
          <cell r="F357" t="str">
            <v>Coal dust</v>
          </cell>
          <cell r="G357">
            <v>200</v>
          </cell>
        </row>
        <row r="358">
          <cell r="B358" t="str">
            <v>Cobalt metal, dust &amp; fume (as Co)</v>
          </cell>
          <cell r="C358" t="str">
            <v>7440-48-4</v>
          </cell>
          <cell r="D358" t="str">
            <v>Cobalt metal, dust &amp; fume (as Co)</v>
          </cell>
          <cell r="E358">
            <v>2</v>
          </cell>
          <cell r="F358" t="str">
            <v>Cobalt metal, dust &amp; fume (as Co)</v>
          </cell>
          <cell r="G358">
            <v>10</v>
          </cell>
        </row>
        <row r="359">
          <cell r="B359" t="str">
            <v>Cobalt carbonyl, as Co</v>
          </cell>
          <cell r="C359" t="str">
            <v>00000-00-0</v>
          </cell>
          <cell r="D359" t="str">
            <v>Cobalt carbonyl, as Co</v>
          </cell>
          <cell r="E359">
            <v>2</v>
          </cell>
          <cell r="F359" t="str">
            <v>Cobalt carbonyl, as Co</v>
          </cell>
          <cell r="G359">
            <v>10</v>
          </cell>
        </row>
        <row r="360">
          <cell r="B360" t="str">
            <v>Cobalt hydrocarbonyl, (as Co)</v>
          </cell>
          <cell r="C360" t="str">
            <v>16842-03-8</v>
          </cell>
          <cell r="D360" t="str">
            <v>Cobalt hydrocarbonyl, (as Co)</v>
          </cell>
          <cell r="E360">
            <v>2</v>
          </cell>
          <cell r="F360" t="str">
            <v>Cobalt hydrocarbonyl, (as Co)</v>
          </cell>
          <cell r="G360">
            <v>10</v>
          </cell>
        </row>
        <row r="361">
          <cell r="B361" t="str">
            <v>Copper-dust &amp; mists (as Cu)</v>
          </cell>
          <cell r="C361" t="str">
            <v>7440-50-8</v>
          </cell>
          <cell r="D361" t="str">
            <v>Copper-dust &amp; mists (as Cu)</v>
          </cell>
          <cell r="E361">
            <v>20</v>
          </cell>
          <cell r="F361" t="str">
            <v>Copper-dust &amp; mists (as Cu)</v>
          </cell>
          <cell r="G361">
            <v>100</v>
          </cell>
        </row>
        <row r="362">
          <cell r="B362" t="str">
            <v>Copper fume</v>
          </cell>
          <cell r="C362" t="str">
            <v>7440-50-8</v>
          </cell>
          <cell r="D362" t="str">
            <v>Copper fume</v>
          </cell>
          <cell r="E362">
            <v>2</v>
          </cell>
          <cell r="F362" t="str">
            <v>Copper fume</v>
          </cell>
          <cell r="G362">
            <v>10</v>
          </cell>
        </row>
        <row r="363">
          <cell r="B363" t="str">
            <v>Cotton dust, raw</v>
          </cell>
          <cell r="C363" t="str">
            <v>--</v>
          </cell>
          <cell r="D363" t="str">
            <v>Cotton dust, raw</v>
          </cell>
          <cell r="E363">
            <v>4</v>
          </cell>
          <cell r="F363" t="str">
            <v>Cotton dust, raw</v>
          </cell>
          <cell r="G363">
            <v>20</v>
          </cell>
        </row>
        <row r="364">
          <cell r="B364" t="str">
            <v>Crag herbicide</v>
          </cell>
          <cell r="C364" t="str">
            <v>556-22-9</v>
          </cell>
          <cell r="D364" t="str">
            <v>Crag herbicide</v>
          </cell>
          <cell r="E364">
            <v>300</v>
          </cell>
          <cell r="F364" t="str">
            <v>Crag herbicide</v>
          </cell>
          <cell r="G364">
            <v>1500</v>
          </cell>
        </row>
        <row r="365">
          <cell r="B365" t="str">
            <v>Cresol</v>
          </cell>
          <cell r="C365" t="str">
            <v>1319-77-3</v>
          </cell>
          <cell r="D365" t="str">
            <v>Cresol</v>
          </cell>
          <cell r="E365">
            <v>200</v>
          </cell>
          <cell r="F365" t="str">
            <v>Cresol</v>
          </cell>
          <cell r="G365">
            <v>1000</v>
          </cell>
        </row>
        <row r="366">
          <cell r="B366" t="str">
            <v>Crotonaldehyde</v>
          </cell>
          <cell r="C366" t="str">
            <v>123-73-9</v>
          </cell>
          <cell r="D366" t="str">
            <v>Crotonaldehyde</v>
          </cell>
          <cell r="E366">
            <v>120</v>
          </cell>
          <cell r="F366" t="str">
            <v>Crotonaldehyde</v>
          </cell>
          <cell r="G366">
            <v>600</v>
          </cell>
        </row>
        <row r="367">
          <cell r="B367" t="str">
            <v>Crufomate</v>
          </cell>
          <cell r="C367" t="str">
            <v>299-86-5</v>
          </cell>
          <cell r="D367" t="str">
            <v>Crufomate</v>
          </cell>
          <cell r="E367">
            <v>100</v>
          </cell>
          <cell r="F367" t="str">
            <v>Crufomate</v>
          </cell>
          <cell r="G367">
            <v>500</v>
          </cell>
        </row>
        <row r="368">
          <cell r="B368" t="str">
            <v>Cumene</v>
          </cell>
          <cell r="C368" t="str">
            <v>98-82-8</v>
          </cell>
          <cell r="D368" t="str">
            <v>Cumene</v>
          </cell>
          <cell r="E368">
            <v>4900</v>
          </cell>
          <cell r="F368" t="str">
            <v>Cumene</v>
          </cell>
          <cell r="G368">
            <v>24500</v>
          </cell>
        </row>
        <row r="369">
          <cell r="B369" t="str">
            <v>Cyanamide</v>
          </cell>
          <cell r="C369" t="str">
            <v>420-04-2</v>
          </cell>
          <cell r="D369" t="str">
            <v>Cyanamide</v>
          </cell>
          <cell r="E369">
            <v>40</v>
          </cell>
          <cell r="F369" t="str">
            <v>Cyanamide</v>
          </cell>
          <cell r="G369">
            <v>200</v>
          </cell>
        </row>
        <row r="370">
          <cell r="B370" t="str">
            <v>Cyanides, as CN</v>
          </cell>
          <cell r="C370" t="str">
            <v>51-50-8</v>
          </cell>
          <cell r="D370" t="str">
            <v>Cyanides, as CN</v>
          </cell>
          <cell r="E370">
            <v>100</v>
          </cell>
          <cell r="F370" t="str">
            <v>Cyanides, as CN</v>
          </cell>
          <cell r="G370">
            <v>500</v>
          </cell>
        </row>
        <row r="371">
          <cell r="B371" t="str">
            <v>Cyanides, as CN</v>
          </cell>
          <cell r="C371" t="str">
            <v>143-33-9</v>
          </cell>
          <cell r="D371" t="str">
            <v>Cyanides, as CN</v>
          </cell>
          <cell r="E371">
            <v>100</v>
          </cell>
          <cell r="F371" t="str">
            <v>Cyanides, as CN</v>
          </cell>
          <cell r="G371">
            <v>500</v>
          </cell>
        </row>
        <row r="372">
          <cell r="B372" t="str">
            <v>Cyanogen</v>
          </cell>
          <cell r="C372" t="str">
            <v>460-19-5</v>
          </cell>
          <cell r="D372" t="str">
            <v>Cyanogen</v>
          </cell>
          <cell r="E372">
            <v>400</v>
          </cell>
          <cell r="F372" t="str">
            <v>Cyanogen</v>
          </cell>
          <cell r="G372">
            <v>2000</v>
          </cell>
        </row>
        <row r="373">
          <cell r="B373" t="str">
            <v>Cyanogen chloride</v>
          </cell>
          <cell r="C373" t="str">
            <v>506-77-4</v>
          </cell>
          <cell r="D373" t="str">
            <v>Cyanogen chloride</v>
          </cell>
          <cell r="E373" t="str">
            <v>--</v>
          </cell>
          <cell r="F373" t="str">
            <v>Cyanogen chloride</v>
          </cell>
          <cell r="G373" t="str">
            <v>--</v>
          </cell>
        </row>
        <row r="374">
          <cell r="B374" t="str">
            <v>Cyclamates</v>
          </cell>
          <cell r="C374" t="str">
            <v>100-88-9</v>
          </cell>
          <cell r="D374" t="str">
            <v>Cyclamates</v>
          </cell>
          <cell r="E374" t="str">
            <v>--</v>
          </cell>
          <cell r="F374" t="str">
            <v>Cyclamates</v>
          </cell>
          <cell r="G374" t="str">
            <v>--</v>
          </cell>
        </row>
        <row r="375">
          <cell r="B375" t="str">
            <v>Cychlohexane</v>
          </cell>
          <cell r="C375" t="str">
            <v>110-82-7</v>
          </cell>
          <cell r="D375" t="str">
            <v>Cychlohexane</v>
          </cell>
          <cell r="E375">
            <v>21000</v>
          </cell>
          <cell r="F375" t="str">
            <v>Cychlohexane</v>
          </cell>
          <cell r="G375">
            <v>105000</v>
          </cell>
        </row>
        <row r="376">
          <cell r="B376" t="str">
            <v>Cyclohexanethiol</v>
          </cell>
          <cell r="C376" t="str">
            <v>1569-69-3</v>
          </cell>
          <cell r="D376" t="str">
            <v>Cyclohexanethiol</v>
          </cell>
          <cell r="E376" t="str">
            <v>--</v>
          </cell>
          <cell r="F376" t="str">
            <v>Cyclohexanethiol</v>
          </cell>
          <cell r="G376" t="str">
            <v>--</v>
          </cell>
        </row>
        <row r="377">
          <cell r="B377" t="str">
            <v>Cyclohexanol</v>
          </cell>
          <cell r="C377" t="str">
            <v>108-93-0</v>
          </cell>
          <cell r="D377" t="str">
            <v>Cyclohexanol</v>
          </cell>
          <cell r="E377">
            <v>4000</v>
          </cell>
          <cell r="F377" t="str">
            <v>Cyclohexanol</v>
          </cell>
          <cell r="G377">
            <v>20000</v>
          </cell>
        </row>
        <row r="378">
          <cell r="B378" t="str">
            <v>Cyclohexanone</v>
          </cell>
          <cell r="C378" t="str">
            <v>108-94-1</v>
          </cell>
          <cell r="D378" t="str">
            <v>Cyclohexanone</v>
          </cell>
          <cell r="E378">
            <v>2000</v>
          </cell>
          <cell r="F378" t="str">
            <v>Cyclohexanone</v>
          </cell>
          <cell r="G378">
            <v>10000</v>
          </cell>
        </row>
        <row r="379">
          <cell r="B379" t="str">
            <v>Cyclohexene</v>
          </cell>
          <cell r="C379" t="str">
            <v>110-83-8</v>
          </cell>
          <cell r="D379" t="str">
            <v>Cyclohexene</v>
          </cell>
          <cell r="E379">
            <v>20300</v>
          </cell>
          <cell r="F379" t="str">
            <v>Cyclohexene</v>
          </cell>
          <cell r="G379">
            <v>101500</v>
          </cell>
        </row>
        <row r="380">
          <cell r="B380" t="str">
            <v>Cyclohexylamine</v>
          </cell>
          <cell r="C380" t="str">
            <v>108-91-8</v>
          </cell>
          <cell r="D380" t="str">
            <v>Cyclohexylamine</v>
          </cell>
          <cell r="E380">
            <v>800</v>
          </cell>
          <cell r="F380" t="str">
            <v>Cyclohexylamine</v>
          </cell>
          <cell r="G380">
            <v>4000</v>
          </cell>
        </row>
        <row r="381">
          <cell r="B381" t="str">
            <v>Cyclonite</v>
          </cell>
          <cell r="C381" t="str">
            <v>121-82-4</v>
          </cell>
          <cell r="D381" t="str">
            <v>Cyclonite</v>
          </cell>
          <cell r="E381">
            <v>30</v>
          </cell>
          <cell r="F381" t="str">
            <v>Cyclonite</v>
          </cell>
          <cell r="G381">
            <v>150</v>
          </cell>
        </row>
        <row r="382">
          <cell r="B382" t="str">
            <v>Cyclopentadiene</v>
          </cell>
          <cell r="C382" t="str">
            <v>542-92-7</v>
          </cell>
          <cell r="D382" t="str">
            <v>Cyclopentadiene</v>
          </cell>
          <cell r="E382">
            <v>4000</v>
          </cell>
          <cell r="F382" t="str">
            <v>Cyclopentadiene</v>
          </cell>
          <cell r="G382">
            <v>20000</v>
          </cell>
        </row>
        <row r="383">
          <cell r="B383" t="str">
            <v>Cyclopentane</v>
          </cell>
          <cell r="C383" t="str">
            <v>287-92-3</v>
          </cell>
          <cell r="D383" t="str">
            <v>Cyclopentane</v>
          </cell>
          <cell r="E383">
            <v>17000</v>
          </cell>
          <cell r="F383" t="str">
            <v>Cyclopentane</v>
          </cell>
          <cell r="G383">
            <v>85000</v>
          </cell>
        </row>
        <row r="384">
          <cell r="B384" t="str">
            <v>Cyhexatin</v>
          </cell>
          <cell r="C384" t="str">
            <v>13121-70-5</v>
          </cell>
          <cell r="D384" t="str">
            <v>Cyhexatin</v>
          </cell>
          <cell r="E384" t="str">
            <v>--</v>
          </cell>
          <cell r="F384" t="str">
            <v>Cyhexatin</v>
          </cell>
          <cell r="G384" t="str">
            <v>--</v>
          </cell>
        </row>
        <row r="385">
          <cell r="B385" t="str">
            <v>2,4-D (2,4-Dichlorophenoxylacetic acid)</v>
          </cell>
          <cell r="C385" t="str">
            <v>94-75-7</v>
          </cell>
          <cell r="D385" t="str">
            <v>2,4-D (2,4-Dichlorophenoxylacetic acid)</v>
          </cell>
          <cell r="E385">
            <v>200</v>
          </cell>
          <cell r="F385" t="str">
            <v>2,4-D (2,4-Dichlorophenoxylacetic acid)</v>
          </cell>
          <cell r="G385">
            <v>1000</v>
          </cell>
        </row>
        <row r="386">
          <cell r="B386" t="str">
            <v>Dalapon</v>
          </cell>
          <cell r="C386" t="str">
            <v>75-99-0</v>
          </cell>
          <cell r="D386" t="str">
            <v>Dalapon</v>
          </cell>
          <cell r="E386">
            <v>120</v>
          </cell>
          <cell r="F386" t="str">
            <v>Dalapon</v>
          </cell>
          <cell r="G386">
            <v>600</v>
          </cell>
        </row>
        <row r="387">
          <cell r="B387" t="str">
            <v>Dapsone</v>
          </cell>
          <cell r="C387" t="str">
            <v>80-08-0</v>
          </cell>
          <cell r="D387" t="str">
            <v>Dapsone</v>
          </cell>
          <cell r="E387" t="str">
            <v>--</v>
          </cell>
          <cell r="F387" t="str">
            <v>Dapsone</v>
          </cell>
          <cell r="G387" t="str">
            <v>--</v>
          </cell>
        </row>
        <row r="388">
          <cell r="B388" t="str">
            <v>Decaborane</v>
          </cell>
          <cell r="C388" t="str">
            <v>17702-41-9</v>
          </cell>
          <cell r="D388" t="str">
            <v>Decaborane</v>
          </cell>
          <cell r="E388">
            <v>6</v>
          </cell>
          <cell r="F388" t="str">
            <v>Decaborane</v>
          </cell>
          <cell r="G388">
            <v>30</v>
          </cell>
        </row>
        <row r="389">
          <cell r="B389" t="str">
            <v>Decanethiol</v>
          </cell>
          <cell r="C389" t="str">
            <v>143-10-2</v>
          </cell>
          <cell r="D389" t="str">
            <v>Decanethiol</v>
          </cell>
          <cell r="E389" t="str">
            <v>--</v>
          </cell>
          <cell r="F389" t="str">
            <v>Decanethiol</v>
          </cell>
          <cell r="G389" t="str">
            <v>--</v>
          </cell>
        </row>
        <row r="390">
          <cell r="B390" t="str">
            <v>Demeton</v>
          </cell>
          <cell r="C390" t="str">
            <v>8065-48-3</v>
          </cell>
          <cell r="D390" t="str">
            <v>Demeton</v>
          </cell>
          <cell r="E390">
            <v>2</v>
          </cell>
          <cell r="F390" t="str">
            <v>Demeton</v>
          </cell>
          <cell r="G390">
            <v>10</v>
          </cell>
        </row>
        <row r="391">
          <cell r="B391" t="str">
            <v>Diacetone alcohol</v>
          </cell>
          <cell r="C391" t="str">
            <v>123-42-2</v>
          </cell>
          <cell r="D391" t="str">
            <v>Diacetone alcohol</v>
          </cell>
          <cell r="E391">
            <v>4800</v>
          </cell>
          <cell r="F391" t="str">
            <v>Diacetone alcohol</v>
          </cell>
          <cell r="G391">
            <v>24000</v>
          </cell>
        </row>
        <row r="392">
          <cell r="B392" t="str">
            <v>1,2-Diaminoethane</v>
          </cell>
          <cell r="C392" t="str">
            <v>107-15-3</v>
          </cell>
          <cell r="D392" t="str">
            <v>1,2-Diaminoethane</v>
          </cell>
          <cell r="E392">
            <v>500</v>
          </cell>
          <cell r="F392" t="str">
            <v>1,2-Diaminoethane</v>
          </cell>
          <cell r="G392">
            <v>2500</v>
          </cell>
        </row>
        <row r="393">
          <cell r="B393" t="str">
            <v>Diazinon</v>
          </cell>
          <cell r="C393" t="str">
            <v>333-41-5</v>
          </cell>
          <cell r="D393" t="str">
            <v>Diazinon</v>
          </cell>
          <cell r="E393">
            <v>2</v>
          </cell>
          <cell r="F393" t="str">
            <v>Diazinon</v>
          </cell>
          <cell r="G393">
            <v>10</v>
          </cell>
        </row>
        <row r="394">
          <cell r="B394" t="str">
            <v>Diazomethane</v>
          </cell>
          <cell r="C394" t="str">
            <v>334-88-3</v>
          </cell>
          <cell r="D394" t="str">
            <v>Diazomethane</v>
          </cell>
          <cell r="E394">
            <v>8</v>
          </cell>
          <cell r="F394" t="str">
            <v>Diazomethane</v>
          </cell>
          <cell r="G394">
            <v>40</v>
          </cell>
        </row>
        <row r="395">
          <cell r="B395" t="str">
            <v>Diborane</v>
          </cell>
          <cell r="C395" t="str">
            <v>19287-45-7</v>
          </cell>
          <cell r="D395" t="str">
            <v>Diborane</v>
          </cell>
          <cell r="E395">
            <v>2</v>
          </cell>
          <cell r="F395" t="str">
            <v>Diborane</v>
          </cell>
          <cell r="G395">
            <v>10</v>
          </cell>
        </row>
        <row r="396">
          <cell r="B396" t="str">
            <v>Dibromochloropropane</v>
          </cell>
          <cell r="C396" t="str">
            <v>300-76-5</v>
          </cell>
          <cell r="D396" t="str">
            <v>Dibromochloropropane</v>
          </cell>
          <cell r="E396">
            <v>60</v>
          </cell>
          <cell r="F396" t="str">
            <v>Dibromochloropropane</v>
          </cell>
          <cell r="G396">
            <v>300</v>
          </cell>
        </row>
        <row r="397">
          <cell r="B397" t="str">
            <v>2-n-Dibutylaminoethanol</v>
          </cell>
          <cell r="C397" t="str">
            <v>102-81-8</v>
          </cell>
          <cell r="D397" t="str">
            <v>2-n-Dibutylaminoethanol</v>
          </cell>
          <cell r="E397">
            <v>280</v>
          </cell>
          <cell r="F397" t="str">
            <v>2-n-Dibutylaminoethanol</v>
          </cell>
          <cell r="G397">
            <v>1400</v>
          </cell>
        </row>
        <row r="398">
          <cell r="B398" t="str">
            <v>Dibutyl phosphate</v>
          </cell>
          <cell r="C398" t="str">
            <v>107-66-4</v>
          </cell>
          <cell r="D398" t="str">
            <v>Dibutyl phosphate</v>
          </cell>
          <cell r="E398">
            <v>100</v>
          </cell>
          <cell r="F398" t="str">
            <v>Dibutyl phosphate</v>
          </cell>
          <cell r="G398">
            <v>500</v>
          </cell>
        </row>
        <row r="399">
          <cell r="B399" t="str">
            <v>Dibutyl phthalate</v>
          </cell>
          <cell r="C399" t="str">
            <v>84-74-2</v>
          </cell>
          <cell r="D399" t="str">
            <v>Dibutyl phthalate</v>
          </cell>
          <cell r="E399">
            <v>100</v>
          </cell>
          <cell r="F399" t="str">
            <v>Dibutyl phthalate</v>
          </cell>
          <cell r="G399">
            <v>500</v>
          </cell>
        </row>
        <row r="400">
          <cell r="B400" t="str">
            <v>Dichloroacetylene</v>
          </cell>
          <cell r="C400" t="str">
            <v>7572-29-4</v>
          </cell>
          <cell r="D400" t="str">
            <v>Dichloroacetylene</v>
          </cell>
          <cell r="E400" t="str">
            <v>--</v>
          </cell>
          <cell r="F400" t="str">
            <v>Dichloroacetylene</v>
          </cell>
          <cell r="G400" t="str">
            <v>--</v>
          </cell>
        </row>
        <row r="401">
          <cell r="B401" t="str">
            <v>o-Dichlorobenzene</v>
          </cell>
          <cell r="C401" t="str">
            <v>95-50-1</v>
          </cell>
          <cell r="D401" t="str">
            <v>o-Dichlorobenzene</v>
          </cell>
          <cell r="E401" t="str">
            <v>--</v>
          </cell>
          <cell r="F401" t="str">
            <v>o-Dichlorobenzene</v>
          </cell>
          <cell r="G401" t="str">
            <v>--</v>
          </cell>
        </row>
        <row r="402">
          <cell r="B402" t="str">
            <v>p-Dichlorobenzene</v>
          </cell>
          <cell r="C402" t="str">
            <v>106-46-7</v>
          </cell>
          <cell r="D402" t="str">
            <v>p-Dichlorobenzene</v>
          </cell>
          <cell r="E402">
            <v>9000</v>
          </cell>
          <cell r="F402" t="str">
            <v>p-Dichlorobenzene</v>
          </cell>
          <cell r="G402">
            <v>45000</v>
          </cell>
        </row>
        <row r="403">
          <cell r="B403" t="str">
            <v>Dichlorodifluoromethane</v>
          </cell>
          <cell r="C403" t="str">
            <v>75-71-8</v>
          </cell>
          <cell r="D403" t="str">
            <v>Dichlorodifluoromethane</v>
          </cell>
          <cell r="E403">
            <v>99000</v>
          </cell>
          <cell r="F403" t="str">
            <v>Dichlorodifluoromethane</v>
          </cell>
          <cell r="G403">
            <v>495000</v>
          </cell>
        </row>
        <row r="404">
          <cell r="B404" t="str">
            <v>1,3-Dichloro-5,5-dimethyl hydantoin</v>
          </cell>
          <cell r="C404" t="str">
            <v>118-52-5</v>
          </cell>
          <cell r="D404" t="str">
            <v>1,3-Dichloro-5,5-dimethyl hydantoin</v>
          </cell>
          <cell r="E404">
            <v>4</v>
          </cell>
          <cell r="F404" t="str">
            <v>1,3-Dichloro-5,5-dimethyl hydantoin</v>
          </cell>
          <cell r="G404">
            <v>20</v>
          </cell>
        </row>
        <row r="405">
          <cell r="B405" t="str">
            <v>1,1-Dichloroethane</v>
          </cell>
          <cell r="C405" t="str">
            <v>75-34-3</v>
          </cell>
          <cell r="D405" t="str">
            <v>1,1-Dichloroethane</v>
          </cell>
          <cell r="E405">
            <v>8000</v>
          </cell>
          <cell r="F405" t="str">
            <v>1,1-Dichloroethane</v>
          </cell>
          <cell r="G405">
            <v>40000</v>
          </cell>
        </row>
        <row r="406">
          <cell r="B406" t="str">
            <v>1,2-Dichloroethylene</v>
          </cell>
          <cell r="C406" t="str">
            <v>540-59-0</v>
          </cell>
          <cell r="D406" t="str">
            <v>1,2-Dichloroethylene</v>
          </cell>
          <cell r="E406">
            <v>15800</v>
          </cell>
          <cell r="F406" t="str">
            <v>1,2-Dichloroethylene</v>
          </cell>
          <cell r="G406">
            <v>79000</v>
          </cell>
        </row>
        <row r="407">
          <cell r="B407" t="str">
            <v>Dichlorethyl ether</v>
          </cell>
          <cell r="C407" t="str">
            <v>111-44-4</v>
          </cell>
          <cell r="D407" t="str">
            <v>Dichlorethyl ether</v>
          </cell>
          <cell r="E407">
            <v>600</v>
          </cell>
          <cell r="F407" t="str">
            <v>Dichlorethyl ether</v>
          </cell>
          <cell r="G407">
            <v>3000</v>
          </cell>
        </row>
        <row r="408">
          <cell r="B408" t="str">
            <v>Dichloromethane</v>
          </cell>
          <cell r="C408" t="str">
            <v>75-09-2</v>
          </cell>
          <cell r="D408" t="str">
            <v>Dichloromethane</v>
          </cell>
          <cell r="E408">
            <v>7000</v>
          </cell>
          <cell r="F408" t="str">
            <v>Dichloromethane</v>
          </cell>
          <cell r="G408">
            <v>35000</v>
          </cell>
        </row>
        <row r="409">
          <cell r="B409" t="str">
            <v>Dichloromonofluoromethane</v>
          </cell>
          <cell r="C409" t="str">
            <v>75-43-4</v>
          </cell>
          <cell r="D409" t="str">
            <v>Dichloromonofluoromethane</v>
          </cell>
          <cell r="E409">
            <v>800</v>
          </cell>
          <cell r="F409" t="str">
            <v>Dichloromonofluoromethane</v>
          </cell>
          <cell r="G409">
            <v>4000</v>
          </cell>
        </row>
        <row r="410">
          <cell r="B410" t="str">
            <v>1,1-Dichloro-1-nitroethane</v>
          </cell>
          <cell r="C410" t="str">
            <v>594-72-9</v>
          </cell>
          <cell r="D410" t="str">
            <v>1,1-Dichloro-1-nitroethane</v>
          </cell>
          <cell r="E410">
            <v>200</v>
          </cell>
          <cell r="F410" t="str">
            <v>1,1-Dichloro-1-nitroethane</v>
          </cell>
          <cell r="G410">
            <v>1000</v>
          </cell>
        </row>
        <row r="411">
          <cell r="B411" t="str">
            <v>Dichloropropene</v>
          </cell>
          <cell r="C411" t="str">
            <v>542-75-6</v>
          </cell>
          <cell r="D411" t="str">
            <v>Dichloropropene</v>
          </cell>
          <cell r="E411">
            <v>100</v>
          </cell>
          <cell r="F411" t="str">
            <v>Dichloropropene</v>
          </cell>
          <cell r="G411">
            <v>500</v>
          </cell>
        </row>
        <row r="412">
          <cell r="B412" t="str">
            <v>2,2-Dichloropropionic acid</v>
          </cell>
          <cell r="C412" t="str">
            <v>75-99-0</v>
          </cell>
          <cell r="D412" t="str">
            <v>2,2-Dichloropropionic acid</v>
          </cell>
          <cell r="E412">
            <v>120</v>
          </cell>
          <cell r="F412" t="str">
            <v>2,2-Dichloropropionic acid</v>
          </cell>
          <cell r="G412">
            <v>600</v>
          </cell>
        </row>
        <row r="413">
          <cell r="B413" t="str">
            <v>Dichlrotetrafluoroethane</v>
          </cell>
          <cell r="C413" t="str">
            <v>76-14-2</v>
          </cell>
          <cell r="D413" t="str">
            <v>Dichlrotetrafluoroethane</v>
          </cell>
          <cell r="E413">
            <v>140000</v>
          </cell>
          <cell r="F413" t="str">
            <v>Dichlrotetrafluoroethane</v>
          </cell>
          <cell r="G413">
            <v>700000</v>
          </cell>
        </row>
        <row r="414">
          <cell r="B414" t="str">
            <v>Dichlorvos (DDVP)</v>
          </cell>
          <cell r="C414" t="str">
            <v>62-73-7</v>
          </cell>
          <cell r="D414" t="str">
            <v>Dichlorvos (DDVP)</v>
          </cell>
          <cell r="E414">
            <v>20</v>
          </cell>
          <cell r="F414" t="str">
            <v>Dichlorvos (DDVP)</v>
          </cell>
          <cell r="G414">
            <v>100</v>
          </cell>
        </row>
        <row r="415">
          <cell r="B415" t="str">
            <v>Dicrotophos (Bidrin)</v>
          </cell>
          <cell r="C415" t="str">
            <v>141-66-2</v>
          </cell>
          <cell r="D415" t="str">
            <v>Dicrotophos (Bidrin)</v>
          </cell>
          <cell r="E415">
            <v>5</v>
          </cell>
          <cell r="F415" t="str">
            <v>Dicrotophos (Bidrin)</v>
          </cell>
          <cell r="G415">
            <v>25</v>
          </cell>
        </row>
        <row r="416">
          <cell r="B416" t="str">
            <v>Dicyclohexyl methane 4,4'-diisocyanate</v>
          </cell>
          <cell r="C416" t="str">
            <v>--</v>
          </cell>
          <cell r="D416" t="str">
            <v>Dicyclohexyl methane 4,4'-diisocyanate</v>
          </cell>
          <cell r="E416">
            <v>1.1</v>
          </cell>
          <cell r="F416" t="str">
            <v>Dicyclohexyl methane 4,4'-diisocyanate</v>
          </cell>
          <cell r="G416">
            <v>5.5</v>
          </cell>
        </row>
        <row r="417">
          <cell r="B417" t="str">
            <v>Dicyclopentadiene</v>
          </cell>
          <cell r="C417" t="str">
            <v>77-73-6</v>
          </cell>
          <cell r="D417" t="str">
            <v>Dicyclopentadiene</v>
          </cell>
          <cell r="E417">
            <v>600</v>
          </cell>
          <cell r="F417" t="str">
            <v>Dicyclopentadiene</v>
          </cell>
          <cell r="G417">
            <v>3000</v>
          </cell>
        </row>
        <row r="418">
          <cell r="B418" t="str">
            <v>Dicyclopentadienyl iron</v>
          </cell>
          <cell r="C418" t="str">
            <v>102-54-5</v>
          </cell>
          <cell r="D418" t="str">
            <v>Dicyclopentadienyl iron</v>
          </cell>
          <cell r="E418">
            <v>200</v>
          </cell>
          <cell r="F418" t="str">
            <v>Dicyclopentadienyl iron</v>
          </cell>
          <cell r="G418">
            <v>1000</v>
          </cell>
        </row>
        <row r="419">
          <cell r="B419" t="str">
            <v>Dieldrin</v>
          </cell>
          <cell r="C419" t="str">
            <v>60-57-1</v>
          </cell>
          <cell r="D419" t="str">
            <v>Dieldrin</v>
          </cell>
          <cell r="E419">
            <v>5</v>
          </cell>
          <cell r="F419" t="str">
            <v>Dieldrin</v>
          </cell>
          <cell r="G419">
            <v>25</v>
          </cell>
        </row>
        <row r="420">
          <cell r="B420" t="str">
            <v>Diethanolamine</v>
          </cell>
          <cell r="C420" t="str">
            <v>111-42-2</v>
          </cell>
          <cell r="D420" t="str">
            <v>Diethanolamine</v>
          </cell>
          <cell r="E420">
            <v>300</v>
          </cell>
          <cell r="F420" t="str">
            <v>Diethanolamine</v>
          </cell>
          <cell r="G420">
            <v>1500</v>
          </cell>
        </row>
        <row r="421">
          <cell r="B421" t="str">
            <v>Diethylamine</v>
          </cell>
          <cell r="C421" t="str">
            <v>109-89-7</v>
          </cell>
          <cell r="D421" t="str">
            <v>Diethylamine</v>
          </cell>
          <cell r="E421">
            <v>600</v>
          </cell>
          <cell r="F421" t="str">
            <v>Diethylamine</v>
          </cell>
          <cell r="G421">
            <v>3000</v>
          </cell>
        </row>
        <row r="422">
          <cell r="B422" t="str">
            <v>Diethylaminoethanol</v>
          </cell>
          <cell r="C422" t="str">
            <v>100-37-8</v>
          </cell>
          <cell r="D422" t="str">
            <v>Diethylaminoethanol</v>
          </cell>
          <cell r="E422">
            <v>1000</v>
          </cell>
          <cell r="F422" t="str">
            <v>Diethylaminoethanol</v>
          </cell>
          <cell r="G422">
            <v>5000</v>
          </cell>
        </row>
        <row r="423">
          <cell r="B423" t="str">
            <v>Diethyl ether</v>
          </cell>
          <cell r="C423" t="str">
            <v>60-29-7</v>
          </cell>
          <cell r="D423" t="str">
            <v>Diethyl ether</v>
          </cell>
          <cell r="E423">
            <v>24000</v>
          </cell>
          <cell r="F423" t="str">
            <v>Diethyl ether</v>
          </cell>
          <cell r="G423">
            <v>120000</v>
          </cell>
        </row>
        <row r="424">
          <cell r="B424" t="str">
            <v>Diethyl ketone</v>
          </cell>
          <cell r="C424" t="str">
            <v>96-22-0</v>
          </cell>
          <cell r="D424" t="str">
            <v>Diethyl ketone</v>
          </cell>
          <cell r="E424">
            <v>14100</v>
          </cell>
          <cell r="F424" t="str">
            <v>Diethyl ketone</v>
          </cell>
          <cell r="G424">
            <v>70500</v>
          </cell>
        </row>
        <row r="425">
          <cell r="B425" t="str">
            <v>Diethyl phthalate</v>
          </cell>
          <cell r="C425" t="str">
            <v>84-66-2</v>
          </cell>
          <cell r="D425" t="str">
            <v>Diethyl phthalate</v>
          </cell>
          <cell r="E425">
            <v>100</v>
          </cell>
          <cell r="F425" t="str">
            <v>Diethyl phthalate</v>
          </cell>
          <cell r="G425">
            <v>500</v>
          </cell>
        </row>
        <row r="426">
          <cell r="B426" t="str">
            <v>Diethylene triamine</v>
          </cell>
          <cell r="C426" t="str">
            <v>111-40-0</v>
          </cell>
          <cell r="D426" t="str">
            <v>Diethylene triamine</v>
          </cell>
          <cell r="E426">
            <v>80</v>
          </cell>
          <cell r="F426" t="str">
            <v>Diethylene triamine</v>
          </cell>
          <cell r="G426">
            <v>400</v>
          </cell>
        </row>
        <row r="427">
          <cell r="B427" t="str">
            <v>Difluorodibromomethane</v>
          </cell>
          <cell r="C427" t="str">
            <v>75-61-6</v>
          </cell>
          <cell r="D427" t="str">
            <v>Difluorodibromomethane</v>
          </cell>
          <cell r="E427">
            <v>17200</v>
          </cell>
          <cell r="F427" t="str">
            <v>Difluorodibromomethane</v>
          </cell>
          <cell r="G427">
            <v>86000</v>
          </cell>
        </row>
        <row r="428">
          <cell r="B428" t="str">
            <v>Diglycidal ether</v>
          </cell>
          <cell r="C428">
            <v>123639</v>
          </cell>
          <cell r="D428" t="str">
            <v>Diglycidal ether</v>
          </cell>
          <cell r="E428">
            <v>10</v>
          </cell>
          <cell r="F428" t="str">
            <v>Diglycidal ether</v>
          </cell>
          <cell r="G428">
            <v>50</v>
          </cell>
        </row>
        <row r="429">
          <cell r="B429" t="str">
            <v>Diisobutyl ketone</v>
          </cell>
          <cell r="C429" t="str">
            <v>108-83-8</v>
          </cell>
          <cell r="D429" t="str">
            <v>Diisobutyl ketone</v>
          </cell>
          <cell r="E429">
            <v>2800</v>
          </cell>
          <cell r="F429" t="str">
            <v>Diisobutyl ketone</v>
          </cell>
          <cell r="G429">
            <v>14000</v>
          </cell>
        </row>
        <row r="430">
          <cell r="B430" t="str">
            <v>Diisocyanates, not listed</v>
          </cell>
          <cell r="C430" t="str">
            <v>--</v>
          </cell>
          <cell r="D430" t="str">
            <v>Diisocyanates, not listed</v>
          </cell>
          <cell r="E430" t="str">
            <v>--</v>
          </cell>
          <cell r="F430" t="str">
            <v>Diisocyanates, not listed</v>
          </cell>
          <cell r="G430" t="str">
            <v>--</v>
          </cell>
        </row>
        <row r="431">
          <cell r="B431" t="str">
            <v>Diisopropylamine</v>
          </cell>
          <cell r="C431" t="str">
            <v>108-18-9</v>
          </cell>
          <cell r="D431" t="str">
            <v>Diisopropylamine</v>
          </cell>
          <cell r="E431">
            <v>400</v>
          </cell>
          <cell r="F431" t="str">
            <v>Diisopropylamine</v>
          </cell>
          <cell r="G431">
            <v>2000</v>
          </cell>
        </row>
        <row r="432">
          <cell r="B432" t="str">
            <v>Dimethisterone</v>
          </cell>
          <cell r="C432" t="str">
            <v>79-64-1</v>
          </cell>
          <cell r="D432" t="str">
            <v>Dimethisterone</v>
          </cell>
          <cell r="E432" t="str">
            <v>--</v>
          </cell>
          <cell r="F432" t="str">
            <v>Dimethisterone</v>
          </cell>
          <cell r="G432" t="str">
            <v>--</v>
          </cell>
        </row>
        <row r="433">
          <cell r="B433" t="str">
            <v>Dimethoxymethane</v>
          </cell>
          <cell r="C433" t="str">
            <v>109-87-5</v>
          </cell>
          <cell r="D433" t="str">
            <v>Dimethoxymethane</v>
          </cell>
          <cell r="E433">
            <v>62000</v>
          </cell>
          <cell r="F433" t="str">
            <v>Dimethoxymethane</v>
          </cell>
          <cell r="G433">
            <v>310000</v>
          </cell>
        </row>
        <row r="434">
          <cell r="B434" t="str">
            <v>Dimethyl acetamide</v>
          </cell>
          <cell r="C434" t="str">
            <v>127-19-5</v>
          </cell>
          <cell r="D434" t="str">
            <v>Dimethyl acetamide</v>
          </cell>
          <cell r="E434">
            <v>700</v>
          </cell>
          <cell r="F434" t="str">
            <v>Dimethyl acetamide</v>
          </cell>
          <cell r="G434">
            <v>3500</v>
          </cell>
        </row>
        <row r="435">
          <cell r="B435" t="str">
            <v>Dimethylamine</v>
          </cell>
          <cell r="C435" t="str">
            <v>124-40-3</v>
          </cell>
          <cell r="D435" t="str">
            <v>Dimethylamine</v>
          </cell>
          <cell r="E435">
            <v>360</v>
          </cell>
          <cell r="F435" t="str">
            <v>Dimethylamine</v>
          </cell>
          <cell r="G435">
            <v>1800</v>
          </cell>
        </row>
        <row r="436">
          <cell r="B436" t="str">
            <v>Dimethylaniline</v>
          </cell>
          <cell r="C436" t="str">
            <v>121-69-7</v>
          </cell>
          <cell r="D436" t="str">
            <v>Dimethylaniline</v>
          </cell>
          <cell r="E436">
            <v>500</v>
          </cell>
          <cell r="F436" t="str">
            <v>Dimethylaniline</v>
          </cell>
          <cell r="G436">
            <v>2500</v>
          </cell>
        </row>
        <row r="437">
          <cell r="B437" t="str">
            <v>Dimethylformamide</v>
          </cell>
          <cell r="C437" t="str">
            <v>68-12-2</v>
          </cell>
          <cell r="D437" t="str">
            <v>Dimethylformamide</v>
          </cell>
          <cell r="E437">
            <v>600</v>
          </cell>
          <cell r="F437" t="str">
            <v>Dimethylformamide</v>
          </cell>
          <cell r="G437">
            <v>3000</v>
          </cell>
        </row>
        <row r="438">
          <cell r="B438" t="str">
            <v>Dimethylphtalate</v>
          </cell>
          <cell r="C438" t="str">
            <v>131-11-3</v>
          </cell>
          <cell r="D438" t="str">
            <v>Dimethylphtalate</v>
          </cell>
          <cell r="E438">
            <v>100</v>
          </cell>
          <cell r="F438" t="str">
            <v>Dimethylphtalate</v>
          </cell>
          <cell r="G438">
            <v>500</v>
          </cell>
        </row>
        <row r="439">
          <cell r="B439" t="str">
            <v>Dinitolmide</v>
          </cell>
          <cell r="C439" t="str">
            <v>148-01-6</v>
          </cell>
          <cell r="D439" t="str">
            <v>Dinitolmide</v>
          </cell>
          <cell r="E439">
            <v>100</v>
          </cell>
          <cell r="F439" t="str">
            <v>Dinitolmide</v>
          </cell>
          <cell r="G439">
            <v>500</v>
          </cell>
        </row>
        <row r="440">
          <cell r="B440" t="str">
            <v>Dinitrobenzene-o-isomer</v>
          </cell>
          <cell r="C440" t="str">
            <v>528-29-0</v>
          </cell>
          <cell r="D440" t="str">
            <v>Dinitrobenzene-o-isomer</v>
          </cell>
          <cell r="E440">
            <v>20</v>
          </cell>
          <cell r="F440" t="str">
            <v>Dinitrobenzene-o-isomer</v>
          </cell>
          <cell r="G440">
            <v>100</v>
          </cell>
        </row>
        <row r="441">
          <cell r="B441" t="str">
            <v>Dinitrobenzene-m-isomer</v>
          </cell>
          <cell r="C441" t="str">
            <v>99-65-0</v>
          </cell>
          <cell r="D441" t="str">
            <v>Dinitrobenzene-m-isomer</v>
          </cell>
          <cell r="E441">
            <v>20</v>
          </cell>
          <cell r="F441" t="str">
            <v>Dinitrobenzene-m-isomer</v>
          </cell>
          <cell r="G441">
            <v>100</v>
          </cell>
        </row>
        <row r="442">
          <cell r="B442" t="str">
            <v>Dinitrobenzene-p-isomer</v>
          </cell>
          <cell r="C442" t="str">
            <v>100-25-4</v>
          </cell>
          <cell r="D442" t="str">
            <v>Dinitrobenzene-p-isomer</v>
          </cell>
          <cell r="E442">
            <v>20</v>
          </cell>
          <cell r="F442" t="str">
            <v>Dinitrobenzene-p-isomer</v>
          </cell>
          <cell r="G442">
            <v>100</v>
          </cell>
        </row>
        <row r="443">
          <cell r="B443" t="str">
            <v>Dinitro-o-Cresol</v>
          </cell>
          <cell r="C443" t="str">
            <v>534-52-1</v>
          </cell>
          <cell r="D443" t="str">
            <v>Dinitro-o-Cresol</v>
          </cell>
          <cell r="E443">
            <v>4</v>
          </cell>
          <cell r="F443" t="str">
            <v>Dinitro-o-Cresol</v>
          </cell>
          <cell r="G443">
            <v>20</v>
          </cell>
        </row>
        <row r="444">
          <cell r="B444" t="str">
            <v>3,5-Dinitro-o-toluamide (Dinitolmide)</v>
          </cell>
          <cell r="C444" t="str">
            <v>148-01-6</v>
          </cell>
          <cell r="D444" t="str">
            <v>3,5-Dinitro-o-toluamide (Dinitolmide)</v>
          </cell>
          <cell r="E444">
            <v>100</v>
          </cell>
          <cell r="F444" t="str">
            <v>3,5-Dinitro-o-toluamide (Dinitolmide)</v>
          </cell>
          <cell r="G444">
            <v>500</v>
          </cell>
        </row>
        <row r="445">
          <cell r="B445" t="str">
            <v>Dioxathion (Delnav)</v>
          </cell>
          <cell r="C445" t="str">
            <v>78-34-2</v>
          </cell>
          <cell r="D445" t="str">
            <v>Dioxathion (Delnav)</v>
          </cell>
          <cell r="E445">
            <v>4</v>
          </cell>
          <cell r="F445" t="str">
            <v>Dioxathion (Delnav)</v>
          </cell>
          <cell r="G445">
            <v>20</v>
          </cell>
        </row>
        <row r="446">
          <cell r="B446" t="str">
            <v>Diphenyl</v>
          </cell>
          <cell r="C446" t="str">
            <v>95-52-4</v>
          </cell>
          <cell r="D446" t="str">
            <v>Diphenyl</v>
          </cell>
          <cell r="E446">
            <v>20</v>
          </cell>
          <cell r="F446" t="str">
            <v>Diphenyl</v>
          </cell>
          <cell r="G446">
            <v>100</v>
          </cell>
        </row>
        <row r="447">
          <cell r="B447" t="str">
            <v>Diphenylamine</v>
          </cell>
          <cell r="C447" t="str">
            <v>122-39-4</v>
          </cell>
          <cell r="D447" t="str">
            <v>Diphenylamine</v>
          </cell>
          <cell r="E447">
            <v>200</v>
          </cell>
          <cell r="F447" t="str">
            <v>Diphenylamine</v>
          </cell>
          <cell r="G447">
            <v>1000</v>
          </cell>
        </row>
        <row r="448">
          <cell r="B448" t="str">
            <v>Diphenylmethane diisocyanate</v>
          </cell>
          <cell r="C448" t="str">
            <v>101-68-8</v>
          </cell>
          <cell r="D448" t="str">
            <v>Diphenylmethane diisocyanate</v>
          </cell>
          <cell r="E448">
            <v>1</v>
          </cell>
          <cell r="F448" t="str">
            <v>Diphenylmethane diisocyanate</v>
          </cell>
          <cell r="G448">
            <v>5</v>
          </cell>
        </row>
        <row r="449">
          <cell r="B449" t="str">
            <v>Diphenylphtalate</v>
          </cell>
          <cell r="C449" t="str">
            <v>--</v>
          </cell>
          <cell r="D449" t="str">
            <v>Diphenylphtalate</v>
          </cell>
          <cell r="E449" t="str">
            <v>--</v>
          </cell>
          <cell r="F449" t="str">
            <v>Diphenylphtalate</v>
          </cell>
          <cell r="G449" t="str">
            <v>--</v>
          </cell>
        </row>
        <row r="450">
          <cell r="B450" t="str">
            <v>Dipropylene gylcol mehtyl ether</v>
          </cell>
          <cell r="C450" t="str">
            <v>34590-94-8</v>
          </cell>
          <cell r="D450" t="str">
            <v>Dipropylene gylcol mehtyl ether</v>
          </cell>
          <cell r="E450">
            <v>12000</v>
          </cell>
          <cell r="F450" t="str">
            <v>Dipropylene gylcol mehtyl ether</v>
          </cell>
          <cell r="G450">
            <v>60000</v>
          </cell>
        </row>
        <row r="451">
          <cell r="B451" t="str">
            <v>Dipropyl ketone</v>
          </cell>
          <cell r="C451" t="str">
            <v>123-19-3</v>
          </cell>
          <cell r="D451" t="str">
            <v>Dipropyl ketone</v>
          </cell>
          <cell r="E451">
            <v>4700</v>
          </cell>
          <cell r="F451" t="str">
            <v>Dipropyl ketone</v>
          </cell>
          <cell r="G451">
            <v>23500</v>
          </cell>
        </row>
        <row r="452">
          <cell r="B452" t="str">
            <v>Diquat</v>
          </cell>
          <cell r="C452" t="str">
            <v>85-00-7</v>
          </cell>
          <cell r="D452" t="str">
            <v>Diquat</v>
          </cell>
          <cell r="E452">
            <v>10</v>
          </cell>
          <cell r="F452" t="str">
            <v>Diquat</v>
          </cell>
          <cell r="G452">
            <v>50</v>
          </cell>
        </row>
        <row r="453">
          <cell r="B453" t="str">
            <v>Di-sec octyl phthalate</v>
          </cell>
          <cell r="C453" t="str">
            <v>117-81-7</v>
          </cell>
          <cell r="D453" t="str">
            <v>Di-sec octyl phthalate</v>
          </cell>
          <cell r="E453">
            <v>100</v>
          </cell>
          <cell r="F453" t="str">
            <v>Di-sec octyl phthalate</v>
          </cell>
          <cell r="G453">
            <v>500</v>
          </cell>
        </row>
        <row r="454">
          <cell r="B454" t="str">
            <v>Disulfiram</v>
          </cell>
          <cell r="C454" t="str">
            <v>97-77-8</v>
          </cell>
          <cell r="D454" t="str">
            <v>Disulfiram</v>
          </cell>
          <cell r="E454">
            <v>40</v>
          </cell>
          <cell r="F454" t="str">
            <v>Disulfiram</v>
          </cell>
          <cell r="G454">
            <v>200</v>
          </cell>
        </row>
        <row r="455">
          <cell r="B455" t="str">
            <v>Disulfoton</v>
          </cell>
          <cell r="C455" t="str">
            <v>298-04-4</v>
          </cell>
          <cell r="D455" t="str">
            <v>Disulfoton</v>
          </cell>
          <cell r="E455">
            <v>2</v>
          </cell>
          <cell r="F455" t="str">
            <v>Disulfoton</v>
          </cell>
          <cell r="G455">
            <v>10</v>
          </cell>
        </row>
        <row r="456">
          <cell r="B456" t="str">
            <v>Disyston</v>
          </cell>
          <cell r="C456" t="str">
            <v>298-04-4</v>
          </cell>
          <cell r="D456" t="str">
            <v>Disyston</v>
          </cell>
          <cell r="E456">
            <v>2</v>
          </cell>
          <cell r="F456" t="str">
            <v>Disyston</v>
          </cell>
          <cell r="G456">
            <v>10</v>
          </cell>
        </row>
        <row r="457">
          <cell r="B457" t="str">
            <v>2,6-Diter butyl-p-cresol</v>
          </cell>
          <cell r="C457" t="str">
            <v>128-37-0</v>
          </cell>
          <cell r="D457" t="str">
            <v>2,6-Diter butyl-p-cresol</v>
          </cell>
          <cell r="E457">
            <v>200</v>
          </cell>
          <cell r="F457" t="str">
            <v>2,6-Diter butyl-p-cresol</v>
          </cell>
          <cell r="G457">
            <v>1000</v>
          </cell>
        </row>
        <row r="458">
          <cell r="B458" t="str">
            <v>Diuron</v>
          </cell>
          <cell r="C458" t="str">
            <v>330-54-1</v>
          </cell>
          <cell r="D458" t="str">
            <v>Diuron</v>
          </cell>
          <cell r="E458">
            <v>200</v>
          </cell>
          <cell r="F458" t="str">
            <v>Diuron</v>
          </cell>
          <cell r="G458">
            <v>1000</v>
          </cell>
        </row>
        <row r="459">
          <cell r="B459" t="str">
            <v>Divinyl benzene</v>
          </cell>
          <cell r="C459" t="str">
            <v>108-57-6</v>
          </cell>
          <cell r="D459" t="str">
            <v>Divinyl benzene</v>
          </cell>
          <cell r="E459">
            <v>1000</v>
          </cell>
          <cell r="F459" t="str">
            <v>Divinyl benzene</v>
          </cell>
          <cell r="G459">
            <v>5000</v>
          </cell>
        </row>
        <row r="460">
          <cell r="B460" t="str">
            <v>Dodecanethiol</v>
          </cell>
          <cell r="C460" t="str">
            <v>--</v>
          </cell>
          <cell r="D460" t="str">
            <v>Dodecanethiol</v>
          </cell>
          <cell r="E460" t="str">
            <v>--</v>
          </cell>
          <cell r="F460" t="str">
            <v>Dodecanethiol</v>
          </cell>
          <cell r="G460" t="str">
            <v>--</v>
          </cell>
        </row>
        <row r="461">
          <cell r="B461" t="str">
            <v>Dyfonate</v>
          </cell>
          <cell r="C461" t="str">
            <v>944-22-9</v>
          </cell>
          <cell r="D461" t="str">
            <v>Dyfonate</v>
          </cell>
          <cell r="E461">
            <v>2</v>
          </cell>
          <cell r="F461" t="str">
            <v>Dyfonate</v>
          </cell>
          <cell r="G461">
            <v>10</v>
          </cell>
        </row>
        <row r="462">
          <cell r="B462" t="str">
            <v>Endosulfan</v>
          </cell>
          <cell r="C462" t="str">
            <v>115-29-7</v>
          </cell>
          <cell r="D462" t="str">
            <v>Endosulfan</v>
          </cell>
          <cell r="E462">
            <v>2</v>
          </cell>
          <cell r="F462" t="str">
            <v>Endosulfan</v>
          </cell>
          <cell r="G462">
            <v>10</v>
          </cell>
        </row>
        <row r="463">
          <cell r="B463" t="str">
            <v>Endrin</v>
          </cell>
          <cell r="C463" t="str">
            <v>72-20-8</v>
          </cell>
          <cell r="D463" t="str">
            <v>Endrin</v>
          </cell>
          <cell r="E463">
            <v>2</v>
          </cell>
          <cell r="F463" t="str">
            <v>Endrin</v>
          </cell>
          <cell r="G463">
            <v>40</v>
          </cell>
        </row>
        <row r="464">
          <cell r="B464" t="str">
            <v>EPN</v>
          </cell>
          <cell r="C464" t="str">
            <v>2104-64-5</v>
          </cell>
          <cell r="D464" t="str">
            <v>EPN</v>
          </cell>
          <cell r="E464">
            <v>10</v>
          </cell>
          <cell r="F464" t="str">
            <v>EPN</v>
          </cell>
          <cell r="G464">
            <v>50</v>
          </cell>
        </row>
        <row r="465">
          <cell r="B465" t="str">
            <v>Ethane</v>
          </cell>
          <cell r="C465" t="str">
            <v>74-84-0</v>
          </cell>
          <cell r="D465" t="str">
            <v>Ethane</v>
          </cell>
          <cell r="E465" t="str">
            <v>--</v>
          </cell>
          <cell r="F465" t="str">
            <v>Ethane</v>
          </cell>
          <cell r="G465" t="str">
            <v>--</v>
          </cell>
        </row>
        <row r="466">
          <cell r="B466" t="str">
            <v>Ethanol</v>
          </cell>
          <cell r="C466" t="str">
            <v>64-17-5</v>
          </cell>
          <cell r="D466" t="str">
            <v>Ethanol</v>
          </cell>
          <cell r="E466">
            <v>38000</v>
          </cell>
          <cell r="F466" t="str">
            <v>Ethanol</v>
          </cell>
          <cell r="G466">
            <v>190000</v>
          </cell>
        </row>
        <row r="467">
          <cell r="B467" t="str">
            <v>Enthanolamine</v>
          </cell>
          <cell r="C467" t="str">
            <v>141-43-5</v>
          </cell>
          <cell r="D467" t="str">
            <v>Enthanolamine</v>
          </cell>
          <cell r="E467">
            <v>120</v>
          </cell>
          <cell r="F467" t="str">
            <v>Enthanolamine</v>
          </cell>
          <cell r="G467">
            <v>600</v>
          </cell>
        </row>
        <row r="468">
          <cell r="B468" t="str">
            <v>Ethion</v>
          </cell>
          <cell r="C468" t="str">
            <v>563-12-2</v>
          </cell>
          <cell r="D468" t="str">
            <v>Ethion</v>
          </cell>
          <cell r="E468">
            <v>8</v>
          </cell>
          <cell r="F468" t="str">
            <v>Ethion</v>
          </cell>
          <cell r="G468">
            <v>40</v>
          </cell>
        </row>
        <row r="469">
          <cell r="B469" t="str">
            <v>2-Ethoxyethanol</v>
          </cell>
          <cell r="C469" t="str">
            <v>110-80-5</v>
          </cell>
          <cell r="D469" t="str">
            <v>2-Ethoxyethanol</v>
          </cell>
          <cell r="E469">
            <v>380</v>
          </cell>
          <cell r="F469" t="str">
            <v>2-Ethoxyethanol</v>
          </cell>
          <cell r="G469">
            <v>1900</v>
          </cell>
        </row>
        <row r="470">
          <cell r="B470" t="str">
            <v>2-Ethoxyethyl acetate</v>
          </cell>
          <cell r="C470" t="str">
            <v>111-15-9</v>
          </cell>
          <cell r="D470" t="str">
            <v>2-Ethoxyethyl acetate</v>
          </cell>
          <cell r="E470">
            <v>540</v>
          </cell>
          <cell r="F470" t="str">
            <v>2-Ethoxyethyl acetate</v>
          </cell>
          <cell r="G470">
            <v>2700</v>
          </cell>
        </row>
        <row r="471">
          <cell r="B471" t="str">
            <v>Ethyl acetate</v>
          </cell>
          <cell r="C471" t="str">
            <v>141-78-6</v>
          </cell>
          <cell r="D471" t="str">
            <v>Ethyl acetate</v>
          </cell>
          <cell r="E471">
            <v>28000</v>
          </cell>
          <cell r="F471" t="str">
            <v>Ethyl acetate</v>
          </cell>
          <cell r="G471">
            <v>140000</v>
          </cell>
        </row>
        <row r="472">
          <cell r="B472" t="str">
            <v>Ethyl acrylate</v>
          </cell>
          <cell r="C472" t="str">
            <v>140-88-5</v>
          </cell>
          <cell r="D472" t="str">
            <v>Ethyl acrylate</v>
          </cell>
          <cell r="E472">
            <v>400</v>
          </cell>
          <cell r="F472" t="str">
            <v>Ethyl acrylate</v>
          </cell>
          <cell r="G472">
            <v>2000</v>
          </cell>
        </row>
        <row r="473">
          <cell r="B473" t="str">
            <v>Ethylamine</v>
          </cell>
          <cell r="C473" t="str">
            <v>75-04-7</v>
          </cell>
          <cell r="D473" t="str">
            <v>Ethylamine</v>
          </cell>
          <cell r="E473">
            <v>360</v>
          </cell>
          <cell r="F473" t="str">
            <v>Ethylamine</v>
          </cell>
          <cell r="G473">
            <v>1800</v>
          </cell>
        </row>
        <row r="474">
          <cell r="B474" t="str">
            <v>Ethyl sec-amyl ketone</v>
          </cell>
          <cell r="C474" t="str">
            <v>541-85-5</v>
          </cell>
          <cell r="D474" t="str">
            <v>Ethyl sec-amyl ketone</v>
          </cell>
          <cell r="E474">
            <v>2600</v>
          </cell>
          <cell r="F474" t="str">
            <v>Ethyl sec-amyl ketone</v>
          </cell>
          <cell r="G474">
            <v>13000</v>
          </cell>
        </row>
        <row r="475">
          <cell r="B475" t="str">
            <v>Ethyl benzene</v>
          </cell>
          <cell r="C475" t="str">
            <v>100-41-4</v>
          </cell>
          <cell r="D475" t="str">
            <v>Ethyl benzene</v>
          </cell>
          <cell r="E475">
            <v>8700</v>
          </cell>
          <cell r="F475" t="str">
            <v>Ethyl benzene</v>
          </cell>
          <cell r="G475">
            <v>43500</v>
          </cell>
        </row>
        <row r="476">
          <cell r="B476" t="str">
            <v>Ethyl bromide</v>
          </cell>
          <cell r="C476" t="str">
            <v>74-96-4</v>
          </cell>
          <cell r="D476" t="str">
            <v>Ethyl bromide</v>
          </cell>
          <cell r="E476">
            <v>17800</v>
          </cell>
          <cell r="F476" t="str">
            <v>Ethyl bromide</v>
          </cell>
          <cell r="G476">
            <v>89000</v>
          </cell>
        </row>
        <row r="477">
          <cell r="B477" t="str">
            <v>Ethylbutyl ketone</v>
          </cell>
          <cell r="C477" t="str">
            <v>106-35-4</v>
          </cell>
          <cell r="D477" t="str">
            <v>Ethylbutyl ketone</v>
          </cell>
          <cell r="E477">
            <v>4600</v>
          </cell>
          <cell r="F477" t="str">
            <v>Ethylbutyl ketone</v>
          </cell>
          <cell r="G477">
            <v>23000</v>
          </cell>
        </row>
        <row r="478">
          <cell r="B478" t="str">
            <v>Ethyl chloride</v>
          </cell>
          <cell r="C478" t="str">
            <v>75-00-3</v>
          </cell>
          <cell r="D478" t="str">
            <v>Ethyl chloride</v>
          </cell>
          <cell r="E478">
            <v>52000</v>
          </cell>
          <cell r="F478" t="str">
            <v>Ethyl chloride</v>
          </cell>
          <cell r="G478">
            <v>260000</v>
          </cell>
        </row>
        <row r="479">
          <cell r="B479" t="str">
            <v>Ethylene</v>
          </cell>
          <cell r="C479" t="str">
            <v>74-85-1</v>
          </cell>
          <cell r="D479" t="str">
            <v>Ethylene</v>
          </cell>
          <cell r="E479" t="str">
            <v>--</v>
          </cell>
          <cell r="F479" t="str">
            <v>Ethylene</v>
          </cell>
          <cell r="G479" t="str">
            <v>--</v>
          </cell>
        </row>
        <row r="480">
          <cell r="B480" t="str">
            <v>Ethylene chlorohydrin</v>
          </cell>
          <cell r="C480" t="str">
            <v>107-07-3</v>
          </cell>
          <cell r="D480" t="str">
            <v>Ethylene chlorohydrin</v>
          </cell>
          <cell r="E480">
            <v>320</v>
          </cell>
          <cell r="F480" t="str">
            <v>Ethylene chlorohydrin</v>
          </cell>
          <cell r="G480">
            <v>1600</v>
          </cell>
        </row>
        <row r="481">
          <cell r="B481" t="str">
            <v>Ethylenediamine</v>
          </cell>
          <cell r="C481" t="str">
            <v>107-15-3</v>
          </cell>
          <cell r="D481" t="str">
            <v>Ethylenediamine</v>
          </cell>
          <cell r="E481">
            <v>500</v>
          </cell>
          <cell r="F481" t="str">
            <v>Ethylenediamine</v>
          </cell>
          <cell r="G481">
            <v>2500</v>
          </cell>
        </row>
        <row r="482">
          <cell r="B482" t="str">
            <v>Ethylene glycol dinitrate</v>
          </cell>
          <cell r="C482" t="str">
            <v>628-96-6</v>
          </cell>
          <cell r="D482" t="str">
            <v>Ethylene glycol dinitrate</v>
          </cell>
          <cell r="E482">
            <v>6</v>
          </cell>
          <cell r="F482" t="str">
            <v>Ethylene glycol dinitrate</v>
          </cell>
          <cell r="G482">
            <v>30</v>
          </cell>
        </row>
        <row r="483">
          <cell r="B483" t="str">
            <v>Ethylene glycol monomethyl ether acetate</v>
          </cell>
          <cell r="C483" t="str">
            <v>110-49-6</v>
          </cell>
          <cell r="D483" t="str">
            <v>Ethylene glycol monomethyl ether acetate</v>
          </cell>
          <cell r="E483">
            <v>480</v>
          </cell>
          <cell r="F483" t="str">
            <v>Ethylene glycol monomethyl ether acetate</v>
          </cell>
          <cell r="G483">
            <v>2400</v>
          </cell>
        </row>
        <row r="484">
          <cell r="B484" t="str">
            <v>Ethylene glycol, vapor</v>
          </cell>
          <cell r="C484" t="str">
            <v>107-21-1</v>
          </cell>
          <cell r="D484" t="str">
            <v>Ethylene glycol, vapor</v>
          </cell>
          <cell r="E484" t="str">
            <v>--</v>
          </cell>
          <cell r="F484" t="str">
            <v>Ethylene glycol, vapor</v>
          </cell>
          <cell r="G484" t="str">
            <v>--</v>
          </cell>
        </row>
        <row r="485">
          <cell r="B485" t="str">
            <v>Ethylenimine</v>
          </cell>
          <cell r="C485" t="str">
            <v>151-56-4</v>
          </cell>
          <cell r="D485" t="str">
            <v>Ethylenimine</v>
          </cell>
          <cell r="E485">
            <v>20</v>
          </cell>
          <cell r="F485" t="str">
            <v>Ethylenimine</v>
          </cell>
          <cell r="G485">
            <v>100</v>
          </cell>
        </row>
        <row r="486">
          <cell r="B486" t="str">
            <v>Ethyl ether</v>
          </cell>
          <cell r="C486" t="str">
            <v>60-29-7</v>
          </cell>
          <cell r="D486" t="str">
            <v>Ethyl ether</v>
          </cell>
          <cell r="E486">
            <v>24000</v>
          </cell>
          <cell r="F486" t="str">
            <v>Ethyl ether</v>
          </cell>
          <cell r="G486">
            <v>120000</v>
          </cell>
        </row>
        <row r="487">
          <cell r="B487" t="str">
            <v>Ethyl formate</v>
          </cell>
          <cell r="C487" t="str">
            <v>109-94-4</v>
          </cell>
          <cell r="D487" t="str">
            <v>Ethyl formate</v>
          </cell>
          <cell r="E487">
            <v>6000</v>
          </cell>
          <cell r="F487" t="str">
            <v>Ethyl formate</v>
          </cell>
          <cell r="G487">
            <v>30000</v>
          </cell>
        </row>
        <row r="488">
          <cell r="B488" t="str">
            <v>Ethylidene norbornene</v>
          </cell>
          <cell r="C488" t="str">
            <v>16219-75-3</v>
          </cell>
          <cell r="D488" t="str">
            <v>Ethylidene norbornene</v>
          </cell>
          <cell r="E488" t="str">
            <v>--</v>
          </cell>
          <cell r="F488" t="str">
            <v>Ethylidene norbornene</v>
          </cell>
          <cell r="G488" t="str">
            <v>--</v>
          </cell>
        </row>
        <row r="489">
          <cell r="B489" t="str">
            <v>Ethyl mercaptan</v>
          </cell>
          <cell r="C489" t="str">
            <v>75-08-1</v>
          </cell>
          <cell r="D489" t="str">
            <v>Ethyl mercaptan</v>
          </cell>
          <cell r="E489">
            <v>20</v>
          </cell>
          <cell r="F489" t="str">
            <v>Ethyl mercaptan</v>
          </cell>
          <cell r="G489">
            <v>100</v>
          </cell>
        </row>
        <row r="490">
          <cell r="B490" t="str">
            <v>n-Ethylmorpholine</v>
          </cell>
          <cell r="C490" t="str">
            <v>100-74-3</v>
          </cell>
          <cell r="D490" t="str">
            <v>n-Ethylmorpholine</v>
          </cell>
          <cell r="E490">
            <v>460</v>
          </cell>
          <cell r="F490" t="str">
            <v>n-Ethylmorpholine</v>
          </cell>
          <cell r="G490">
            <v>2300</v>
          </cell>
        </row>
        <row r="491">
          <cell r="B491" t="str">
            <v>Ethyl silicate</v>
          </cell>
          <cell r="C491" t="str">
            <v>78-10-4</v>
          </cell>
          <cell r="D491" t="str">
            <v>Ethyl silicate</v>
          </cell>
          <cell r="E491">
            <v>1700</v>
          </cell>
          <cell r="F491" t="str">
            <v>Ethyl silicate</v>
          </cell>
          <cell r="G491">
            <v>8500</v>
          </cell>
        </row>
        <row r="492">
          <cell r="B492" t="str">
            <v>Ethylnodiol acetate</v>
          </cell>
          <cell r="C492" t="str">
            <v>297-76-7</v>
          </cell>
          <cell r="D492" t="str">
            <v>Ethylnodiol acetate</v>
          </cell>
          <cell r="E492" t="str">
            <v>--</v>
          </cell>
          <cell r="F492" t="str">
            <v>Ethylnodiol acetate</v>
          </cell>
          <cell r="G492" t="str">
            <v>--</v>
          </cell>
        </row>
        <row r="493">
          <cell r="B493" t="str">
            <v>Fenamiphos</v>
          </cell>
          <cell r="C493" t="str">
            <v>22224-92-6</v>
          </cell>
          <cell r="D493" t="str">
            <v>Fenamiphos</v>
          </cell>
          <cell r="E493">
            <v>2</v>
          </cell>
          <cell r="F493" t="str">
            <v>Fenamiphos</v>
          </cell>
          <cell r="G493">
            <v>10</v>
          </cell>
        </row>
        <row r="494">
          <cell r="B494" t="str">
            <v>Fensulfothion (Dasanit)</v>
          </cell>
          <cell r="C494" t="str">
            <v>115-90-2</v>
          </cell>
          <cell r="D494" t="str">
            <v>Fensulfothion (Dasanit)</v>
          </cell>
          <cell r="E494">
            <v>2</v>
          </cell>
          <cell r="F494" t="str">
            <v>Fensulfothion (Dasanit)</v>
          </cell>
          <cell r="G494">
            <v>10</v>
          </cell>
        </row>
        <row r="495">
          <cell r="B495" t="str">
            <v>Fenthion</v>
          </cell>
          <cell r="C495" t="str">
            <v>55-38-9</v>
          </cell>
          <cell r="D495" t="str">
            <v>Fenthion</v>
          </cell>
          <cell r="E495">
            <v>4</v>
          </cell>
          <cell r="F495" t="str">
            <v>Fenthion</v>
          </cell>
          <cell r="G495">
            <v>20</v>
          </cell>
        </row>
        <row r="496">
          <cell r="B496" t="str">
            <v>Ferbam</v>
          </cell>
          <cell r="C496" t="str">
            <v>14484-64-1</v>
          </cell>
          <cell r="D496" t="str">
            <v>Ferbam</v>
          </cell>
          <cell r="E496">
            <v>200</v>
          </cell>
          <cell r="F496" t="str">
            <v>Ferbam</v>
          </cell>
          <cell r="G496">
            <v>1000</v>
          </cell>
        </row>
        <row r="497">
          <cell r="B497" t="str">
            <v>Ferrovanadium dust</v>
          </cell>
          <cell r="C497" t="str">
            <v>12604-58-9</v>
          </cell>
          <cell r="D497" t="str">
            <v>Ferrovanadium dust</v>
          </cell>
          <cell r="E497">
            <v>20</v>
          </cell>
          <cell r="F497" t="str">
            <v>Ferrovanadium dust</v>
          </cell>
          <cell r="G497">
            <v>100</v>
          </cell>
        </row>
        <row r="498">
          <cell r="B498" t="str">
            <v>Fluorides (as F)</v>
          </cell>
          <cell r="C498" t="str">
            <v>--</v>
          </cell>
          <cell r="D498" t="str">
            <v>Fluorides (as F)</v>
          </cell>
          <cell r="E498">
            <v>50</v>
          </cell>
          <cell r="F498" t="str">
            <v>Fluorides (as F)</v>
          </cell>
          <cell r="G498">
            <v>250</v>
          </cell>
        </row>
        <row r="499">
          <cell r="B499" t="str">
            <v>Fluorine</v>
          </cell>
          <cell r="C499" t="str">
            <v>7782-41-1</v>
          </cell>
          <cell r="D499" t="str">
            <v>Fluorine</v>
          </cell>
          <cell r="E499">
            <v>4</v>
          </cell>
          <cell r="F499" t="str">
            <v>Fluorine</v>
          </cell>
          <cell r="G499">
            <v>20</v>
          </cell>
        </row>
        <row r="500">
          <cell r="B500" t="str">
            <v>Fluorotrichchloromethane</v>
          </cell>
          <cell r="C500" t="str">
            <v>75-69-4</v>
          </cell>
          <cell r="D500" t="str">
            <v>Fluorotrichchloromethane</v>
          </cell>
          <cell r="E500">
            <v>112000</v>
          </cell>
          <cell r="F500" t="str">
            <v>Fluorotrichchloromethane</v>
          </cell>
          <cell r="G500">
            <v>560000</v>
          </cell>
        </row>
        <row r="501">
          <cell r="B501" t="str">
            <v>5-Fluorouracil</v>
          </cell>
          <cell r="C501" t="str">
            <v>21-21-8</v>
          </cell>
          <cell r="D501" t="str">
            <v>5-Fluorouracil</v>
          </cell>
          <cell r="E501" t="str">
            <v>--</v>
          </cell>
          <cell r="F501" t="str">
            <v>5-Fluorouracil</v>
          </cell>
          <cell r="G501" t="str">
            <v>--</v>
          </cell>
        </row>
        <row r="502">
          <cell r="B502" t="str">
            <v>Fonofos</v>
          </cell>
          <cell r="C502" t="str">
            <v>944-22-9</v>
          </cell>
          <cell r="D502" t="str">
            <v>Fonofos</v>
          </cell>
          <cell r="E502">
            <v>2</v>
          </cell>
          <cell r="F502" t="str">
            <v>Fonofos</v>
          </cell>
          <cell r="G502">
            <v>10</v>
          </cell>
        </row>
        <row r="503">
          <cell r="B503" t="str">
            <v>Formamide</v>
          </cell>
          <cell r="C503" t="str">
            <v>75-12-7</v>
          </cell>
          <cell r="D503" t="str">
            <v>Formamide</v>
          </cell>
          <cell r="E503">
            <v>600</v>
          </cell>
          <cell r="F503" t="str">
            <v>Formamide</v>
          </cell>
          <cell r="G503">
            <v>3000</v>
          </cell>
        </row>
        <row r="504">
          <cell r="B504" t="str">
            <v>Formic acid</v>
          </cell>
          <cell r="C504" t="str">
            <v>64-18-6</v>
          </cell>
          <cell r="D504" t="str">
            <v>Formic acid</v>
          </cell>
          <cell r="E504">
            <v>180</v>
          </cell>
          <cell r="F504" t="str">
            <v>Formic acid</v>
          </cell>
          <cell r="G504">
            <v>900</v>
          </cell>
        </row>
        <row r="505">
          <cell r="B505" t="str">
            <v>Furfural</v>
          </cell>
          <cell r="C505" t="str">
            <v>98-01-1</v>
          </cell>
          <cell r="D505" t="str">
            <v>Furfural</v>
          </cell>
          <cell r="E505">
            <v>160</v>
          </cell>
          <cell r="F505" t="str">
            <v>Furfural</v>
          </cell>
          <cell r="G505">
            <v>800</v>
          </cell>
        </row>
        <row r="506">
          <cell r="B506" t="str">
            <v>Furfuryl alcohol</v>
          </cell>
          <cell r="C506" t="str">
            <v>98-00-0</v>
          </cell>
          <cell r="D506" t="str">
            <v>Furfuryl alcohol</v>
          </cell>
          <cell r="E506">
            <v>800</v>
          </cell>
          <cell r="F506" t="str">
            <v>Furfuryl alcohol</v>
          </cell>
          <cell r="G506">
            <v>4000</v>
          </cell>
        </row>
        <row r="507">
          <cell r="B507" t="str">
            <v>Gasoline</v>
          </cell>
          <cell r="C507" t="str">
            <v>8006-61-9</v>
          </cell>
          <cell r="D507" t="str">
            <v>Gasoline</v>
          </cell>
          <cell r="E507">
            <v>18000</v>
          </cell>
          <cell r="F507" t="str">
            <v>Gasoline</v>
          </cell>
          <cell r="G507">
            <v>90000</v>
          </cell>
        </row>
        <row r="508">
          <cell r="B508" t="str">
            <v>Germanium tetrahydride</v>
          </cell>
          <cell r="C508" t="str">
            <v>7782-65-2</v>
          </cell>
          <cell r="D508" t="str">
            <v>Germanium tetrahydride</v>
          </cell>
          <cell r="E508">
            <v>12</v>
          </cell>
          <cell r="F508" t="str">
            <v>Germanium tetrahydride</v>
          </cell>
          <cell r="G508">
            <v>60</v>
          </cell>
        </row>
        <row r="509">
          <cell r="B509" t="str">
            <v>Glass (dust)</v>
          </cell>
          <cell r="C509" t="str">
            <v>--</v>
          </cell>
          <cell r="D509" t="str">
            <v>Glass (dust)</v>
          </cell>
          <cell r="E509">
            <v>100</v>
          </cell>
          <cell r="F509" t="str">
            <v>Glass (dust)</v>
          </cell>
          <cell r="G509">
            <v>500</v>
          </cell>
        </row>
        <row r="510">
          <cell r="B510" t="str">
            <v>Glass (fibrous)*</v>
          </cell>
          <cell r="C510" t="str">
            <v>--</v>
          </cell>
          <cell r="D510" t="str">
            <v>Glass (fibrous)</v>
          </cell>
          <cell r="E510" t="str">
            <v>--</v>
          </cell>
          <cell r="F510" t="str">
            <v>Glass (fibrous)</v>
          </cell>
          <cell r="G510" t="str">
            <v>--</v>
          </cell>
        </row>
        <row r="511">
          <cell r="B511" t="str">
            <v>Glutaraldehyde, activated or unactivated</v>
          </cell>
          <cell r="C511" t="str">
            <v>111-30-8</v>
          </cell>
          <cell r="D511" t="str">
            <v>Glutaraldehyde, activated or unactivated</v>
          </cell>
          <cell r="E511">
            <v>14</v>
          </cell>
          <cell r="F511" t="str">
            <v>Glutaraldehyde, activated or unactivated</v>
          </cell>
          <cell r="G511">
            <v>70</v>
          </cell>
        </row>
        <row r="512">
          <cell r="B512" t="str">
            <v>Glycerin mist</v>
          </cell>
          <cell r="C512" t="str">
            <v>56-81-5</v>
          </cell>
          <cell r="D512" t="str">
            <v>Glycerin mist</v>
          </cell>
          <cell r="E512" t="str">
            <v>--</v>
          </cell>
          <cell r="F512" t="str">
            <v>Glycerin mist</v>
          </cell>
          <cell r="G512" t="str">
            <v>--</v>
          </cell>
        </row>
        <row r="513">
          <cell r="B513" t="str">
            <v>Glycidol</v>
          </cell>
          <cell r="C513" t="str">
            <v>556-52-5</v>
          </cell>
          <cell r="D513" t="str">
            <v>Glycidol</v>
          </cell>
          <cell r="E513">
            <v>1500</v>
          </cell>
          <cell r="F513" t="str">
            <v>Glycidol</v>
          </cell>
          <cell r="G513">
            <v>7500</v>
          </cell>
        </row>
        <row r="514">
          <cell r="B514" t="str">
            <v>Glyconitrile</v>
          </cell>
          <cell r="C514" t="str">
            <v>107-16-4</v>
          </cell>
          <cell r="D514" t="str">
            <v>Glyconitrile</v>
          </cell>
          <cell r="E514" t="str">
            <v>--</v>
          </cell>
          <cell r="F514" t="str">
            <v>Glyconitrile</v>
          </cell>
          <cell r="G514" t="str">
            <v>--</v>
          </cell>
        </row>
        <row r="515">
          <cell r="B515" t="str">
            <v>Guthion (Azinphos-Methyl)</v>
          </cell>
          <cell r="C515" t="str">
            <v>86-50-0</v>
          </cell>
          <cell r="D515" t="str">
            <v>Guthion (Azinphos-Methyl)</v>
          </cell>
          <cell r="E515">
            <v>4</v>
          </cell>
          <cell r="F515" t="str">
            <v>Guthion (Azinphos-Methyl)</v>
          </cell>
          <cell r="G515">
            <v>20</v>
          </cell>
        </row>
        <row r="516">
          <cell r="B516" t="str">
            <v>Hafnium</v>
          </cell>
          <cell r="C516" t="str">
            <v>7440-58-6</v>
          </cell>
          <cell r="D516" t="str">
            <v>Hafnium</v>
          </cell>
          <cell r="E516">
            <v>10</v>
          </cell>
          <cell r="F516" t="str">
            <v>Hafnium</v>
          </cell>
          <cell r="G516">
            <v>50</v>
          </cell>
        </row>
        <row r="517">
          <cell r="B517" t="str">
            <v>Hematite</v>
          </cell>
          <cell r="C517" t="str">
            <v>1317-60-8</v>
          </cell>
          <cell r="D517" t="str">
            <v>Hematite</v>
          </cell>
          <cell r="E517" t="str">
            <v>--</v>
          </cell>
          <cell r="F517" t="str">
            <v>Hematite</v>
          </cell>
          <cell r="G517" t="str">
            <v>--</v>
          </cell>
        </row>
        <row r="518">
          <cell r="B518" t="str">
            <v>Heptane (n-Heptane)</v>
          </cell>
          <cell r="C518" t="str">
            <v>142-82-5</v>
          </cell>
          <cell r="D518" t="str">
            <v>Heptane (n-Heptane)</v>
          </cell>
          <cell r="E518">
            <v>7000</v>
          </cell>
          <cell r="F518" t="str">
            <v>Heptane (n-Heptane)</v>
          </cell>
          <cell r="G518">
            <v>35000</v>
          </cell>
        </row>
        <row r="519">
          <cell r="B519" t="str">
            <v>Heptanethiol</v>
          </cell>
          <cell r="C519" t="str">
            <v>1639-09-4</v>
          </cell>
          <cell r="D519" t="str">
            <v>Heptanethiol</v>
          </cell>
          <cell r="E519" t="str">
            <v>--</v>
          </cell>
          <cell r="F519" t="str">
            <v>Heptanethiol</v>
          </cell>
          <cell r="G519" t="str">
            <v>--</v>
          </cell>
        </row>
        <row r="520">
          <cell r="B520" t="str">
            <v>Hexachlorocyclohexane</v>
          </cell>
          <cell r="C520" t="str">
            <v>319-85-7</v>
          </cell>
          <cell r="D520" t="str">
            <v>Hexachlorocyclohexane</v>
          </cell>
          <cell r="E520" t="str">
            <v>--</v>
          </cell>
          <cell r="F520" t="str">
            <v>Hexachlorocyclohexane</v>
          </cell>
          <cell r="G520" t="str">
            <v>--</v>
          </cell>
        </row>
        <row r="521">
          <cell r="B521" t="str">
            <v>Hexachlorocyclopentadiene</v>
          </cell>
          <cell r="C521" t="str">
            <v>77-47-4</v>
          </cell>
          <cell r="D521" t="str">
            <v>Hexachlorocyclopentadiene</v>
          </cell>
          <cell r="E521">
            <v>2</v>
          </cell>
          <cell r="F521" t="str">
            <v>Hexachlorocyclopentadiene</v>
          </cell>
          <cell r="G521">
            <v>10</v>
          </cell>
        </row>
        <row r="522">
          <cell r="B522" t="str">
            <v>Hexachloronaphthalene</v>
          </cell>
          <cell r="C522" t="str">
            <v>1335-87-1</v>
          </cell>
          <cell r="D522" t="str">
            <v>Hexachloronaphthalene</v>
          </cell>
          <cell r="E522">
            <v>4</v>
          </cell>
          <cell r="F522" t="str">
            <v>Hexachloronaphthalene</v>
          </cell>
          <cell r="G522">
            <v>20</v>
          </cell>
        </row>
        <row r="523">
          <cell r="B523" t="str">
            <v>Hexadecanethiol</v>
          </cell>
          <cell r="C523" t="str">
            <v>--</v>
          </cell>
          <cell r="D523" t="str">
            <v>Hexadecanethiol</v>
          </cell>
          <cell r="E523" t="str">
            <v>--</v>
          </cell>
          <cell r="F523" t="str">
            <v>Hexadecanethiol</v>
          </cell>
          <cell r="G523" t="str">
            <v>--</v>
          </cell>
        </row>
        <row r="524">
          <cell r="B524" t="str">
            <v>Hexafluoroacetone</v>
          </cell>
          <cell r="C524" t="str">
            <v>684-16-2</v>
          </cell>
          <cell r="D524" t="str">
            <v>Hexafluoroacetone</v>
          </cell>
          <cell r="E524">
            <v>14</v>
          </cell>
          <cell r="F524" t="str">
            <v>Hexafluoroacetone</v>
          </cell>
          <cell r="G524">
            <v>70</v>
          </cell>
        </row>
        <row r="525">
          <cell r="B525" t="str">
            <v>Hexamthlene diisocyanate</v>
          </cell>
          <cell r="C525" t="str">
            <v>822-06-0</v>
          </cell>
          <cell r="D525" t="str">
            <v>Hexamthlene diisocyanate</v>
          </cell>
          <cell r="E525">
            <v>0.7</v>
          </cell>
          <cell r="F525" t="str">
            <v>Hexamthlene diisocyanate</v>
          </cell>
          <cell r="G525">
            <v>3.5</v>
          </cell>
        </row>
        <row r="526">
          <cell r="B526" t="str">
            <v>Hexan (n-hexane)</v>
          </cell>
          <cell r="C526" t="str">
            <v>110-54-3</v>
          </cell>
          <cell r="D526" t="str">
            <v>Hexan (n-hexane)</v>
          </cell>
          <cell r="E526">
            <v>3600</v>
          </cell>
          <cell r="F526" t="str">
            <v>Hexan (n-hexane)</v>
          </cell>
          <cell r="G526">
            <v>18000</v>
          </cell>
        </row>
        <row r="527">
          <cell r="B527" t="str">
            <v>Hexane, other isomers</v>
          </cell>
          <cell r="C527" t="str">
            <v>110-54-3</v>
          </cell>
          <cell r="D527" t="str">
            <v>Hexane, other isomers</v>
          </cell>
          <cell r="E527">
            <v>36000</v>
          </cell>
          <cell r="F527" t="str">
            <v>Hexane, other isomers</v>
          </cell>
          <cell r="G527">
            <v>180000</v>
          </cell>
        </row>
        <row r="528">
          <cell r="B528" t="str">
            <v>Hexanethiol</v>
          </cell>
          <cell r="C528" t="str">
            <v>111-31-9</v>
          </cell>
          <cell r="D528" t="str">
            <v>Hexanethiol</v>
          </cell>
          <cell r="E528" t="str">
            <v>--</v>
          </cell>
          <cell r="F528" t="str">
            <v>Hexanethiol</v>
          </cell>
          <cell r="G528" t="str">
            <v>--</v>
          </cell>
        </row>
        <row r="529">
          <cell r="B529" t="str">
            <v>2-Hexanone</v>
          </cell>
          <cell r="C529" t="str">
            <v>591-78-6</v>
          </cell>
          <cell r="D529" t="str">
            <v>2-Hexanone</v>
          </cell>
          <cell r="E529">
            <v>400</v>
          </cell>
          <cell r="F529" t="str">
            <v>2-Hexanone</v>
          </cell>
          <cell r="G529">
            <v>2000</v>
          </cell>
        </row>
        <row r="530">
          <cell r="B530" t="str">
            <v>Hexone</v>
          </cell>
          <cell r="C530" t="str">
            <v>108-10-1</v>
          </cell>
          <cell r="D530" t="str">
            <v>Hexone</v>
          </cell>
          <cell r="E530">
            <v>4100</v>
          </cell>
          <cell r="F530" t="str">
            <v>Hexone</v>
          </cell>
          <cell r="G530">
            <v>20500</v>
          </cell>
        </row>
        <row r="531">
          <cell r="B531" t="str">
            <v>sec-Hexyl acetate</v>
          </cell>
          <cell r="C531" t="str">
            <v>108-84-9</v>
          </cell>
          <cell r="D531" t="str">
            <v>sec-Hexyl acetate</v>
          </cell>
          <cell r="E531">
            <v>6000</v>
          </cell>
          <cell r="F531" t="str">
            <v>sec-Hexyl acetate</v>
          </cell>
          <cell r="G531">
            <v>30000</v>
          </cell>
        </row>
        <row r="532">
          <cell r="B532" t="str">
            <v>Hexylene glycol</v>
          </cell>
          <cell r="C532" t="str">
            <v>107-41-5</v>
          </cell>
          <cell r="D532" t="str">
            <v>Hexylene glycol</v>
          </cell>
          <cell r="E532" t="str">
            <v>--</v>
          </cell>
          <cell r="F532" t="str">
            <v>Hexylene glycol</v>
          </cell>
          <cell r="G532" t="str">
            <v>--</v>
          </cell>
        </row>
        <row r="533">
          <cell r="B533" t="str">
            <v>Hydralazine</v>
          </cell>
          <cell r="C533" t="str">
            <v>86-54-4</v>
          </cell>
          <cell r="D533" t="str">
            <v>Hydralazine</v>
          </cell>
          <cell r="E533" t="str">
            <v>--</v>
          </cell>
          <cell r="F533" t="str">
            <v>Hydralazine</v>
          </cell>
          <cell r="G533" t="str">
            <v>--</v>
          </cell>
        </row>
        <row r="534">
          <cell r="B534" t="str">
            <v>Hydrazinobenzene</v>
          </cell>
          <cell r="C534" t="str">
            <v>100-63-0</v>
          </cell>
          <cell r="D534" t="str">
            <v>Hydrazinobenzene</v>
          </cell>
          <cell r="E534">
            <v>400</v>
          </cell>
          <cell r="F534" t="str">
            <v>Hydrazinobenzene</v>
          </cell>
          <cell r="G534">
            <v>2000</v>
          </cell>
        </row>
        <row r="535">
          <cell r="B535" t="str">
            <v>Hydrochloride o-anisidine</v>
          </cell>
          <cell r="C535" t="str">
            <v>--</v>
          </cell>
          <cell r="D535" t="str">
            <v>Hydrochloride o-anisidine</v>
          </cell>
          <cell r="E535" t="str">
            <v>--</v>
          </cell>
          <cell r="F535" t="str">
            <v>Hydrochloride o-anisidine</v>
          </cell>
          <cell r="G535" t="str">
            <v>--</v>
          </cell>
        </row>
        <row r="536">
          <cell r="B536" t="str">
            <v>Hydrogenated terphenyls</v>
          </cell>
          <cell r="C536" t="str">
            <v>92-94-4</v>
          </cell>
          <cell r="D536" t="str">
            <v>Hydrogenated terphenyls</v>
          </cell>
          <cell r="E536">
            <v>100</v>
          </cell>
          <cell r="F536" t="str">
            <v>Hydrogenated terphenyls</v>
          </cell>
          <cell r="G536">
            <v>500</v>
          </cell>
        </row>
        <row r="537">
          <cell r="B537" t="str">
            <v>Hydrogen bromide</v>
          </cell>
          <cell r="C537" t="str">
            <v>10035-10-6</v>
          </cell>
          <cell r="D537" t="str">
            <v>Hydrogen bromide</v>
          </cell>
          <cell r="E537">
            <v>200</v>
          </cell>
          <cell r="F537" t="str">
            <v>Hydrogen bromide</v>
          </cell>
          <cell r="G537">
            <v>1000</v>
          </cell>
        </row>
        <row r="538">
          <cell r="B538" t="str">
            <v>Hydrogen chloride</v>
          </cell>
          <cell r="C538" t="str">
            <v>7647-01-0</v>
          </cell>
          <cell r="D538" t="str">
            <v>Hydrogen chloride</v>
          </cell>
          <cell r="E538" t="str">
            <v>--</v>
          </cell>
          <cell r="F538" t="str">
            <v>Hydrogen chloride</v>
          </cell>
          <cell r="G538" t="str">
            <v>--</v>
          </cell>
        </row>
        <row r="539">
          <cell r="B539" t="str">
            <v>Hydrogen cyanide</v>
          </cell>
          <cell r="C539" t="str">
            <v>74-90-8</v>
          </cell>
          <cell r="D539" t="str">
            <v>Hydrogen cyanide</v>
          </cell>
          <cell r="E539">
            <v>220</v>
          </cell>
          <cell r="F539" t="str">
            <v>Hydrogen cyanide</v>
          </cell>
          <cell r="G539">
            <v>1100</v>
          </cell>
        </row>
        <row r="540">
          <cell r="B540" t="str">
            <v>Hydrogen fluoride</v>
          </cell>
          <cell r="C540" t="str">
            <v>7664-39-3</v>
          </cell>
          <cell r="D540" t="str">
            <v>Hydrogen fluoride</v>
          </cell>
          <cell r="E540">
            <v>50</v>
          </cell>
          <cell r="F540" t="str">
            <v>Hydrogen fluoride</v>
          </cell>
          <cell r="G540">
            <v>250</v>
          </cell>
        </row>
        <row r="541">
          <cell r="B541" t="str">
            <v>Hydrogen peroxide</v>
          </cell>
          <cell r="C541" t="str">
            <v>7722-84-1</v>
          </cell>
          <cell r="D541" t="str">
            <v>Hydrogen peroxide</v>
          </cell>
          <cell r="E541">
            <v>28</v>
          </cell>
          <cell r="F541" t="str">
            <v>Hydrogen peroxide</v>
          </cell>
          <cell r="G541">
            <v>140</v>
          </cell>
        </row>
        <row r="542">
          <cell r="B542" t="str">
            <v>Hydrogen selenide</v>
          </cell>
          <cell r="C542" t="str">
            <v>7783-07-5</v>
          </cell>
          <cell r="D542" t="str">
            <v>Hydrogen selenide</v>
          </cell>
          <cell r="E542">
            <v>4</v>
          </cell>
          <cell r="F542" t="str">
            <v>Hydrogen selenide</v>
          </cell>
          <cell r="G542">
            <v>20</v>
          </cell>
        </row>
        <row r="543">
          <cell r="B543" t="str">
            <v>Hydrogen sulfide</v>
          </cell>
          <cell r="C543" t="str">
            <v>7783-06-4</v>
          </cell>
          <cell r="D543" t="str">
            <v>Hydrogen sulfide</v>
          </cell>
          <cell r="E543">
            <v>280</v>
          </cell>
          <cell r="F543" t="str">
            <v>Hydrogen sulfide</v>
          </cell>
          <cell r="G543">
            <v>1400</v>
          </cell>
        </row>
        <row r="544">
          <cell r="B544" t="str">
            <v>Hydroquinone</v>
          </cell>
          <cell r="C544" t="str">
            <v>123-31-9</v>
          </cell>
          <cell r="D544" t="str">
            <v>Hydroquinone</v>
          </cell>
          <cell r="E544">
            <v>40</v>
          </cell>
          <cell r="F544" t="str">
            <v>Hydroquinone</v>
          </cell>
          <cell r="G544">
            <v>200</v>
          </cell>
        </row>
        <row r="545">
          <cell r="B545" t="str">
            <v>17x-Hydroxyprogesterone caproate</v>
          </cell>
          <cell r="C545" t="str">
            <v>--</v>
          </cell>
          <cell r="D545" t="str">
            <v>17x-Hydroxyprogesterone caproate</v>
          </cell>
          <cell r="E545" t="str">
            <v>--</v>
          </cell>
          <cell r="F545" t="str">
            <v>17x-Hydroxyprogesterone caproate</v>
          </cell>
          <cell r="G545" t="str">
            <v>--</v>
          </cell>
        </row>
        <row r="546">
          <cell r="B546" t="str">
            <v>2-Hydroxypropyl acrylate</v>
          </cell>
          <cell r="C546" t="str">
            <v>999-61-1</v>
          </cell>
          <cell r="D546" t="str">
            <v>2-Hydroxypropyl acrylate</v>
          </cell>
          <cell r="E546">
            <v>60</v>
          </cell>
          <cell r="F546" t="str">
            <v>2-Hydroxypropyl acrylate</v>
          </cell>
          <cell r="G546">
            <v>300</v>
          </cell>
        </row>
        <row r="547">
          <cell r="B547" t="str">
            <v>Indene</v>
          </cell>
          <cell r="C547" t="str">
            <v>95-13-6</v>
          </cell>
          <cell r="D547" t="str">
            <v>Indene</v>
          </cell>
          <cell r="E547">
            <v>900</v>
          </cell>
          <cell r="F547" t="str">
            <v>Indene</v>
          </cell>
          <cell r="G547">
            <v>4500</v>
          </cell>
        </row>
        <row r="548">
          <cell r="B548" t="str">
            <v>Indium &amp; Compounds (as In)</v>
          </cell>
          <cell r="C548" t="str">
            <v>7440-74-6</v>
          </cell>
          <cell r="D548" t="str">
            <v>Indium &amp; Compounds (as In)</v>
          </cell>
          <cell r="E548">
            <v>2</v>
          </cell>
          <cell r="F548" t="str">
            <v>Indium &amp; Compounds (as In)</v>
          </cell>
          <cell r="G548">
            <v>10</v>
          </cell>
        </row>
        <row r="549">
          <cell r="B549" t="str">
            <v>Iodine</v>
          </cell>
          <cell r="C549" t="str">
            <v>7553-56-2</v>
          </cell>
          <cell r="D549" t="str">
            <v>Iodine</v>
          </cell>
          <cell r="E549" t="str">
            <v>--</v>
          </cell>
          <cell r="F549" t="str">
            <v>Iodine</v>
          </cell>
          <cell r="G549" t="str">
            <v>--</v>
          </cell>
        </row>
        <row r="550">
          <cell r="B550" t="str">
            <v>Iodoform</v>
          </cell>
          <cell r="C550" t="str">
            <v>75-47-8</v>
          </cell>
          <cell r="D550" t="str">
            <v>Iodoform</v>
          </cell>
          <cell r="E550">
            <v>200</v>
          </cell>
          <cell r="F550" t="str">
            <v>Iodoform</v>
          </cell>
          <cell r="G550">
            <v>1000</v>
          </cell>
        </row>
        <row r="551">
          <cell r="B551" t="str">
            <v>Iron oxide fume</v>
          </cell>
          <cell r="C551" t="str">
            <v>1309-37-1</v>
          </cell>
          <cell r="D551" t="str">
            <v>Iron oxide fume</v>
          </cell>
          <cell r="E551">
            <v>100</v>
          </cell>
          <cell r="F551" t="str">
            <v>Iron oxide fume</v>
          </cell>
          <cell r="G551">
            <v>500</v>
          </cell>
        </row>
        <row r="552">
          <cell r="B552" t="str">
            <v>Iron pentacarbonyl</v>
          </cell>
          <cell r="C552" t="str">
            <v>13463-40-6</v>
          </cell>
          <cell r="D552" t="str">
            <v>Iron pentacarbonyl</v>
          </cell>
          <cell r="E552">
            <v>16</v>
          </cell>
          <cell r="F552" t="str">
            <v>Iron pentacarbonyl</v>
          </cell>
          <cell r="G552">
            <v>80</v>
          </cell>
        </row>
        <row r="553">
          <cell r="B553" t="str">
            <v>Iron salts, soluble (as Fe)</v>
          </cell>
          <cell r="C553" t="str">
            <v>--</v>
          </cell>
          <cell r="D553" t="str">
            <v>Iron salts, soluble (as Fe)</v>
          </cell>
          <cell r="E553">
            <v>20</v>
          </cell>
          <cell r="F553" t="str">
            <v>Iron salts, soluble (as Fe)</v>
          </cell>
          <cell r="G553">
            <v>100</v>
          </cell>
        </row>
        <row r="554">
          <cell r="B554" t="str">
            <v>Isoamyl acetate</v>
          </cell>
          <cell r="C554" t="str">
            <v>123-92-2</v>
          </cell>
          <cell r="D554" t="str">
            <v>Isoamyl acetate</v>
          </cell>
          <cell r="E554">
            <v>10500</v>
          </cell>
          <cell r="F554" t="str">
            <v>Isoamyl acetate</v>
          </cell>
          <cell r="G554">
            <v>52500</v>
          </cell>
        </row>
        <row r="555">
          <cell r="B555" t="str">
            <v>Isoamyl alcohol</v>
          </cell>
          <cell r="C555" t="str">
            <v>123-51-3</v>
          </cell>
          <cell r="D555" t="str">
            <v>Isoamyl alcohol</v>
          </cell>
          <cell r="E555">
            <v>7200</v>
          </cell>
          <cell r="F555" t="str">
            <v>Isoamyl alcohol</v>
          </cell>
          <cell r="G555">
            <v>36000</v>
          </cell>
        </row>
        <row r="556">
          <cell r="B556" t="str">
            <v>Isobutyl acetate</v>
          </cell>
          <cell r="C556" t="str">
            <v>110-19-0</v>
          </cell>
          <cell r="D556" t="str">
            <v>Isobutyl acetate</v>
          </cell>
          <cell r="E556">
            <v>14000</v>
          </cell>
          <cell r="F556" t="str">
            <v>Isobutyl acetate</v>
          </cell>
          <cell r="G556">
            <v>70000</v>
          </cell>
        </row>
        <row r="557">
          <cell r="B557" t="str">
            <v>Isobutyl alcohol</v>
          </cell>
          <cell r="C557" t="str">
            <v>78-83-1</v>
          </cell>
          <cell r="D557" t="str">
            <v>Isobutyl alcohol</v>
          </cell>
          <cell r="E557">
            <v>3000</v>
          </cell>
          <cell r="F557" t="str">
            <v>Isobutyl alcohol</v>
          </cell>
          <cell r="G557">
            <v>15000</v>
          </cell>
        </row>
        <row r="558">
          <cell r="B558" t="str">
            <v>Isobutyronitrile</v>
          </cell>
          <cell r="C558" t="str">
            <v>78-82-0</v>
          </cell>
          <cell r="D558" t="str">
            <v>Isobutyronitrile</v>
          </cell>
          <cell r="E558">
            <v>440</v>
          </cell>
          <cell r="F558" t="str">
            <v>Isobutyronitrile</v>
          </cell>
          <cell r="G558">
            <v>2200</v>
          </cell>
        </row>
        <row r="559">
          <cell r="B559" t="str">
            <v>Isonicotinic acid hydrazide</v>
          </cell>
          <cell r="C559" t="str">
            <v>55-22-1</v>
          </cell>
          <cell r="D559" t="str">
            <v>Isonicotinic acid hydrazide</v>
          </cell>
          <cell r="E559" t="str">
            <v>--</v>
          </cell>
          <cell r="F559" t="str">
            <v>Isonicotinic acid hydrazide</v>
          </cell>
          <cell r="G559" t="str">
            <v>--</v>
          </cell>
        </row>
        <row r="560">
          <cell r="B560" t="str">
            <v>Isooctyl alcohol</v>
          </cell>
          <cell r="C560" t="str">
            <v>26952-21-6</v>
          </cell>
          <cell r="D560" t="str">
            <v>Isooctyl alcohol</v>
          </cell>
          <cell r="E560">
            <v>5400</v>
          </cell>
          <cell r="F560" t="str">
            <v>Isooctyl alcohol</v>
          </cell>
          <cell r="G560">
            <v>27000</v>
          </cell>
        </row>
        <row r="561">
          <cell r="B561" t="str">
            <v>Isophorone</v>
          </cell>
          <cell r="C561" t="str">
            <v>78-59-1</v>
          </cell>
          <cell r="D561" t="str">
            <v>Isophorone</v>
          </cell>
          <cell r="E561">
            <v>460</v>
          </cell>
          <cell r="F561" t="str">
            <v>Isophorone</v>
          </cell>
          <cell r="G561">
            <v>2300</v>
          </cell>
        </row>
        <row r="562">
          <cell r="B562" t="str">
            <v>Isophorone diisocyanate</v>
          </cell>
          <cell r="C562" t="str">
            <v>4098-71-9</v>
          </cell>
          <cell r="D562" t="str">
            <v>Isophorone diisocyanate</v>
          </cell>
          <cell r="E562">
            <v>0.9</v>
          </cell>
          <cell r="F562" t="str">
            <v>Isophorone diisocyanate</v>
          </cell>
          <cell r="G562">
            <v>4.5</v>
          </cell>
        </row>
        <row r="563">
          <cell r="B563" t="str">
            <v>Isopropoxyethanol</v>
          </cell>
          <cell r="C563" t="str">
            <v>109-59-1</v>
          </cell>
          <cell r="D563" t="str">
            <v>Isopropoxyethanol</v>
          </cell>
          <cell r="E563">
            <v>2100</v>
          </cell>
          <cell r="F563" t="str">
            <v>Isopropoxyethanol</v>
          </cell>
          <cell r="G563">
            <v>10500</v>
          </cell>
        </row>
        <row r="564">
          <cell r="B564" t="str">
            <v>Isopropyla cetate</v>
          </cell>
          <cell r="C564" t="str">
            <v>108-21-4</v>
          </cell>
          <cell r="D564" t="str">
            <v>Isopropyla cetate</v>
          </cell>
          <cell r="E564">
            <v>19000</v>
          </cell>
          <cell r="F564" t="str">
            <v>Isopropyla cetate</v>
          </cell>
          <cell r="G564">
            <v>95000</v>
          </cell>
        </row>
        <row r="565">
          <cell r="B565" t="str">
            <v>Isopropyl alcohol</v>
          </cell>
          <cell r="C565" t="str">
            <v>67-63-0</v>
          </cell>
          <cell r="D565" t="str">
            <v>Isopropyl alcohol</v>
          </cell>
          <cell r="E565">
            <v>19600</v>
          </cell>
          <cell r="F565" t="str">
            <v>Isopropyl alcohol</v>
          </cell>
          <cell r="G565">
            <v>98000</v>
          </cell>
        </row>
        <row r="566">
          <cell r="B566" t="str">
            <v>Isopropylamine</v>
          </cell>
          <cell r="C566" t="str">
            <v>75-31-0</v>
          </cell>
          <cell r="D566" t="str">
            <v>Isopropylamine</v>
          </cell>
          <cell r="E566">
            <v>240</v>
          </cell>
          <cell r="F566" t="str">
            <v>Isopropylamine</v>
          </cell>
          <cell r="G566">
            <v>1200</v>
          </cell>
        </row>
        <row r="567">
          <cell r="B567" t="str">
            <v>n-Isopropyl aniline</v>
          </cell>
          <cell r="C567" t="str">
            <v>643-28-7</v>
          </cell>
          <cell r="D567" t="str">
            <v>n-Isopropyl aniline</v>
          </cell>
          <cell r="E567">
            <v>200</v>
          </cell>
          <cell r="F567" t="str">
            <v>n-Isopropyl aniline</v>
          </cell>
          <cell r="G567">
            <v>1000</v>
          </cell>
        </row>
        <row r="568">
          <cell r="B568" t="str">
            <v>Isopropyl ether</v>
          </cell>
          <cell r="C568" t="str">
            <v>108-20-3</v>
          </cell>
          <cell r="D568" t="str">
            <v>Isopropyl ether</v>
          </cell>
          <cell r="E568">
            <v>21000</v>
          </cell>
          <cell r="F568" t="str">
            <v>Isopropyl ether</v>
          </cell>
          <cell r="G568">
            <v>105000</v>
          </cell>
        </row>
        <row r="569">
          <cell r="B569" t="str">
            <v>Isopropyl oils</v>
          </cell>
          <cell r="C569" t="str">
            <v>--</v>
          </cell>
          <cell r="D569" t="str">
            <v>Isopropyl oils</v>
          </cell>
          <cell r="E569" t="str">
            <v>--</v>
          </cell>
          <cell r="F569" t="str">
            <v>Isopropyl oils</v>
          </cell>
          <cell r="G569" t="str">
            <v>--</v>
          </cell>
        </row>
        <row r="570">
          <cell r="B570" t="str">
            <v>Kerosene</v>
          </cell>
          <cell r="C570" t="str">
            <v>8008-20-6</v>
          </cell>
          <cell r="D570" t="str">
            <v>Kerosene</v>
          </cell>
          <cell r="E570">
            <v>2000</v>
          </cell>
          <cell r="F570" t="str">
            <v>Kerosene</v>
          </cell>
          <cell r="G570">
            <v>10000</v>
          </cell>
        </row>
        <row r="571">
          <cell r="B571" t="str">
            <v>Ketene</v>
          </cell>
          <cell r="C571" t="str">
            <v>463-51-4</v>
          </cell>
          <cell r="D571" t="str">
            <v>Ketene</v>
          </cell>
          <cell r="E571">
            <v>18</v>
          </cell>
          <cell r="F571" t="str">
            <v>Ketene</v>
          </cell>
          <cell r="G571">
            <v>90</v>
          </cell>
        </row>
        <row r="572">
          <cell r="B572" t="str">
            <v>Lead, inorg., fumes &amp; dusts (as Pb)</v>
          </cell>
          <cell r="C572" t="str">
            <v>7439-92-1</v>
          </cell>
          <cell r="D572" t="str">
            <v>Lead, inorg., fumes &amp; dusts (as Pb)</v>
          </cell>
          <cell r="E572">
            <v>3</v>
          </cell>
          <cell r="F572" t="str">
            <v>Lead, inorg., fumes &amp; dusts (as Pb)</v>
          </cell>
          <cell r="G572">
            <v>15</v>
          </cell>
        </row>
        <row r="573">
          <cell r="B573" t="str">
            <v>Lead arsenate (as Pb)</v>
          </cell>
          <cell r="C573" t="str">
            <v>10102-48-4</v>
          </cell>
          <cell r="D573" t="str">
            <v>Lead arsenate (as Pb)</v>
          </cell>
          <cell r="E573">
            <v>3</v>
          </cell>
          <cell r="F573" t="str">
            <v>Lead arsenate (as Pb)</v>
          </cell>
          <cell r="G573">
            <v>15</v>
          </cell>
        </row>
        <row r="574">
          <cell r="B574" t="str">
            <v>Liquified petroleum gas</v>
          </cell>
          <cell r="C574" t="str">
            <v>--</v>
          </cell>
          <cell r="D574" t="str">
            <v>Liquified petroleum gas</v>
          </cell>
          <cell r="E574">
            <v>36000</v>
          </cell>
          <cell r="F574" t="str">
            <v>Liquified petroleum gas</v>
          </cell>
          <cell r="G574">
            <v>180000</v>
          </cell>
        </row>
        <row r="575">
          <cell r="B575" t="str">
            <v>Lithium hydride</v>
          </cell>
          <cell r="C575" t="str">
            <v>7580-67-8</v>
          </cell>
          <cell r="D575" t="str">
            <v>Lithium hydride</v>
          </cell>
          <cell r="E575">
            <v>0.5</v>
          </cell>
          <cell r="F575" t="str">
            <v>Lithium hydride</v>
          </cell>
          <cell r="G575">
            <v>2.5</v>
          </cell>
        </row>
        <row r="576">
          <cell r="B576" t="str">
            <v>Lynoestrenol</v>
          </cell>
          <cell r="C576" t="str">
            <v>52-76-6</v>
          </cell>
          <cell r="D576" t="str">
            <v>Lynoestrenol</v>
          </cell>
          <cell r="E576" t="str">
            <v>--</v>
          </cell>
          <cell r="F576" t="str">
            <v>Lynoestrenol</v>
          </cell>
          <cell r="G576" t="str">
            <v>--</v>
          </cell>
        </row>
        <row r="577">
          <cell r="B577" t="str">
            <v>Magenta</v>
          </cell>
          <cell r="C577" t="str">
            <v>632-99-5</v>
          </cell>
          <cell r="D577" t="str">
            <v>Magenta</v>
          </cell>
          <cell r="E577" t="str">
            <v>--</v>
          </cell>
          <cell r="F577" t="str">
            <v>Magenta</v>
          </cell>
          <cell r="G577" t="str">
            <v>--</v>
          </cell>
        </row>
        <row r="578">
          <cell r="B578" t="str">
            <v>Magnesite</v>
          </cell>
          <cell r="C578" t="str">
            <v>546-93-0</v>
          </cell>
          <cell r="D578" t="str">
            <v>Magnesite</v>
          </cell>
          <cell r="E578" t="str">
            <v>--</v>
          </cell>
          <cell r="F578" t="str">
            <v>Magnesite</v>
          </cell>
          <cell r="G578" t="str">
            <v>--</v>
          </cell>
        </row>
        <row r="579">
          <cell r="B579" t="str">
            <v>Magnesium oxide fume</v>
          </cell>
          <cell r="C579" t="str">
            <v>1309-48-8</v>
          </cell>
          <cell r="D579" t="str">
            <v>Magnesium oxide fume</v>
          </cell>
          <cell r="E579">
            <v>200</v>
          </cell>
          <cell r="F579" t="str">
            <v>Magnesium oxide fume</v>
          </cell>
          <cell r="G579">
            <v>1000</v>
          </cell>
        </row>
        <row r="580">
          <cell r="B580" t="str">
            <v>Malathion</v>
          </cell>
          <cell r="C580" t="str">
            <v>121-75-5</v>
          </cell>
          <cell r="D580" t="str">
            <v>Malathion</v>
          </cell>
          <cell r="E580">
            <v>200</v>
          </cell>
          <cell r="F580" t="str">
            <v>Malathion</v>
          </cell>
          <cell r="G580">
            <v>1000</v>
          </cell>
        </row>
        <row r="581">
          <cell r="B581" t="str">
            <v>Maleic anhydride</v>
          </cell>
          <cell r="C581" t="str">
            <v>108-31-6</v>
          </cell>
          <cell r="D581" t="str">
            <v>Maleic anhydride</v>
          </cell>
          <cell r="E581">
            <v>20</v>
          </cell>
          <cell r="F581" t="str">
            <v>Maleic anhydride</v>
          </cell>
          <cell r="G581">
            <v>100</v>
          </cell>
        </row>
        <row r="582">
          <cell r="B582" t="str">
            <v>Malonitrile</v>
          </cell>
          <cell r="C582" t="str">
            <v>109-77-3</v>
          </cell>
          <cell r="D582" t="str">
            <v>Malonitrile</v>
          </cell>
          <cell r="E582">
            <v>160</v>
          </cell>
          <cell r="F582" t="str">
            <v>Malonitrile</v>
          </cell>
          <cell r="G582">
            <v>800</v>
          </cell>
        </row>
        <row r="583">
          <cell r="B583" t="str">
            <v>Manganese dust &amp; compounds (as Mn)</v>
          </cell>
          <cell r="C583" t="str">
            <v>7489-96-5</v>
          </cell>
          <cell r="D583" t="str">
            <v>Manganese dust &amp; compounds (as Mn)</v>
          </cell>
          <cell r="E583" t="str">
            <v>--</v>
          </cell>
          <cell r="F583" t="str">
            <v>Manganese dust &amp; compounds (as Mn)</v>
          </cell>
          <cell r="G583" t="str">
            <v>--</v>
          </cell>
        </row>
        <row r="584">
          <cell r="B584" t="str">
            <v>Manganese cyclopentadienyl</v>
          </cell>
          <cell r="C584" t="str">
            <v>--</v>
          </cell>
          <cell r="D584" t="str">
            <v>Manganese cyclopentadienyl</v>
          </cell>
          <cell r="E584" t="str">
            <v>--</v>
          </cell>
          <cell r="F584" t="str">
            <v>Manganese cyclopentadienyl</v>
          </cell>
          <cell r="G584" t="str">
            <v>--</v>
          </cell>
        </row>
        <row r="585">
          <cell r="B585" t="str">
            <v>Manganese tricarbonyl (as Mn)</v>
          </cell>
          <cell r="C585" t="str">
            <v>12079-65-1</v>
          </cell>
          <cell r="D585" t="str">
            <v>Manganese tricarbonyl (as Mn)</v>
          </cell>
          <cell r="E585">
            <v>2</v>
          </cell>
          <cell r="F585" t="str">
            <v>Manganese tricarbonyl (as Mn)</v>
          </cell>
          <cell r="G585">
            <v>10</v>
          </cell>
        </row>
        <row r="586">
          <cell r="B586" t="str">
            <v>Manganese fume (as Mn)</v>
          </cell>
          <cell r="C586" t="str">
            <v>7439-96-5</v>
          </cell>
          <cell r="D586" t="str">
            <v>Manganese fume (as Mn)</v>
          </cell>
          <cell r="E586">
            <v>20</v>
          </cell>
          <cell r="F586" t="str">
            <v>Manganese fume (as Mn)</v>
          </cell>
          <cell r="G586">
            <v>100</v>
          </cell>
        </row>
        <row r="587">
          <cell r="B587" t="str">
            <v>Manganese tetroxide</v>
          </cell>
          <cell r="C587" t="str">
            <v>1317-35-7</v>
          </cell>
          <cell r="D587" t="str">
            <v>Manganese tetroxide</v>
          </cell>
          <cell r="E587">
            <v>20</v>
          </cell>
          <cell r="F587" t="str">
            <v>Manganese tetroxide</v>
          </cell>
          <cell r="G587">
            <v>100</v>
          </cell>
        </row>
        <row r="588">
          <cell r="B588" t="str">
            <v>Medroxyprogesterone acetate</v>
          </cell>
          <cell r="C588" t="str">
            <v>71-58-9</v>
          </cell>
          <cell r="D588" t="str">
            <v>Medroxyprogesterone acetate</v>
          </cell>
          <cell r="E588" t="str">
            <v>--</v>
          </cell>
          <cell r="F588" t="str">
            <v>Medroxyprogesterone acetate</v>
          </cell>
          <cell r="G588" t="str">
            <v>--</v>
          </cell>
        </row>
        <row r="589">
          <cell r="B589" t="str">
            <v>Magestrol acetate</v>
          </cell>
          <cell r="C589" t="str">
            <v>595-33-5</v>
          </cell>
          <cell r="D589" t="str">
            <v>Magestrol acetate</v>
          </cell>
          <cell r="E589" t="str">
            <v>--</v>
          </cell>
          <cell r="F589" t="str">
            <v>Magestrol acetate</v>
          </cell>
          <cell r="G589" t="str">
            <v>--</v>
          </cell>
        </row>
        <row r="590">
          <cell r="B590" t="str">
            <v>6-Mercaptopurine</v>
          </cell>
          <cell r="C590" t="str">
            <v>50-44-2</v>
          </cell>
          <cell r="D590" t="str">
            <v>6-Mercaptopurine</v>
          </cell>
          <cell r="E590" t="str">
            <v>--</v>
          </cell>
          <cell r="F590" t="str">
            <v>6-Mercaptopurine</v>
          </cell>
          <cell r="G590" t="str">
            <v>--</v>
          </cell>
        </row>
        <row r="591">
          <cell r="B591" t="str">
            <v>Mercury (alkyl compounds) (as Hg)</v>
          </cell>
          <cell r="C591" t="str">
            <v>--</v>
          </cell>
          <cell r="D591" t="str">
            <v>Mercury (alkyl compounds) (as Hg)</v>
          </cell>
          <cell r="E591">
            <v>0.2</v>
          </cell>
          <cell r="F591" t="str">
            <v>Mercury (alkyl compounds) (as Hg)</v>
          </cell>
          <cell r="G591">
            <v>1</v>
          </cell>
        </row>
        <row r="592">
          <cell r="B592" t="str">
            <v>Mercury (all forms except alkly) (as Hg)</v>
          </cell>
          <cell r="C592" t="str">
            <v>--</v>
          </cell>
          <cell r="D592" t="str">
            <v>Mercury (all forms except alkly) (as Hg)</v>
          </cell>
          <cell r="E592" t="str">
            <v>--</v>
          </cell>
          <cell r="F592" t="str">
            <v>Mercury (all forms except alkly) (as Hg)</v>
          </cell>
          <cell r="G592" t="str">
            <v>--</v>
          </cell>
        </row>
        <row r="593">
          <cell r="B593" t="str">
            <v>Mercury vapor</v>
          </cell>
          <cell r="C593" t="str">
            <v>--</v>
          </cell>
          <cell r="D593" t="str">
            <v>Mercury vapor</v>
          </cell>
          <cell r="E593">
            <v>1</v>
          </cell>
          <cell r="F593" t="str">
            <v>Mercury vapor</v>
          </cell>
          <cell r="G593">
            <v>5</v>
          </cell>
        </row>
        <row r="594">
          <cell r="B594" t="str">
            <v>Mercury aryl and inorganic compounds</v>
          </cell>
          <cell r="C594" t="str">
            <v>--</v>
          </cell>
          <cell r="D594" t="str">
            <v>Mercury aryl and inorganic compounds</v>
          </cell>
          <cell r="E594">
            <v>2</v>
          </cell>
          <cell r="F594" t="str">
            <v>Mercury aryl and inorganic compounds</v>
          </cell>
          <cell r="G594">
            <v>10</v>
          </cell>
        </row>
        <row r="595">
          <cell r="B595" t="str">
            <v>Mesityl oxide</v>
          </cell>
          <cell r="C595" t="str">
            <v>141-79-7</v>
          </cell>
          <cell r="D595" t="str">
            <v>Mesityl oxide</v>
          </cell>
          <cell r="E595">
            <v>800</v>
          </cell>
          <cell r="F595" t="str">
            <v>Mesityl oxide</v>
          </cell>
          <cell r="G595">
            <v>4000</v>
          </cell>
        </row>
        <row r="596">
          <cell r="B596" t="str">
            <v>Methacrylic acid</v>
          </cell>
          <cell r="C596" t="str">
            <v>79-41-4</v>
          </cell>
          <cell r="D596" t="str">
            <v>Methacrylic acid</v>
          </cell>
          <cell r="E596">
            <v>1400</v>
          </cell>
          <cell r="F596" t="str">
            <v>Methacrylic acid</v>
          </cell>
          <cell r="G596">
            <v>7000</v>
          </cell>
        </row>
        <row r="597">
          <cell r="B597" t="str">
            <v>Methanethiol</v>
          </cell>
          <cell r="C597" t="str">
            <v>74-93-1</v>
          </cell>
          <cell r="D597" t="str">
            <v>Methanethiol</v>
          </cell>
          <cell r="E597">
            <v>20</v>
          </cell>
          <cell r="F597" t="str">
            <v>Methanethiol</v>
          </cell>
          <cell r="G597">
            <v>100</v>
          </cell>
        </row>
        <row r="598">
          <cell r="B598" t="str">
            <v>Methanol</v>
          </cell>
          <cell r="C598" t="str">
            <v>67-56-1</v>
          </cell>
          <cell r="D598" t="str">
            <v>Methanol</v>
          </cell>
          <cell r="E598">
            <v>5200</v>
          </cell>
          <cell r="F598" t="str">
            <v>Methanol</v>
          </cell>
          <cell r="G598">
            <v>2600</v>
          </cell>
        </row>
        <row r="599">
          <cell r="B599" t="str">
            <v>Methomyl</v>
          </cell>
          <cell r="C599" t="str">
            <v>16752-77-5</v>
          </cell>
          <cell r="D599" t="str">
            <v>Methomyl</v>
          </cell>
          <cell r="E599">
            <v>50</v>
          </cell>
          <cell r="F599" t="str">
            <v>Methomyl</v>
          </cell>
          <cell r="G599">
            <v>250</v>
          </cell>
        </row>
        <row r="600">
          <cell r="B600" t="str">
            <v>Methotrexate</v>
          </cell>
          <cell r="C600" t="str">
            <v>59-05-2</v>
          </cell>
          <cell r="D600" t="str">
            <v>Methotrexate</v>
          </cell>
          <cell r="E600" t="str">
            <v>--</v>
          </cell>
          <cell r="F600" t="str">
            <v>Methotrexate</v>
          </cell>
          <cell r="G600" t="str">
            <v>--</v>
          </cell>
        </row>
        <row r="601">
          <cell r="B601" t="str">
            <v>Methoxychlor</v>
          </cell>
          <cell r="C601" t="str">
            <v>72-43-5</v>
          </cell>
          <cell r="D601" t="str">
            <v>Methoxychlor</v>
          </cell>
          <cell r="E601">
            <v>200</v>
          </cell>
          <cell r="F601" t="str">
            <v>Methoxychlor</v>
          </cell>
          <cell r="G601">
            <v>1000</v>
          </cell>
        </row>
        <row r="602">
          <cell r="B602" t="str">
            <v>2-Methoxyethanol</v>
          </cell>
          <cell r="C602" t="str">
            <v>109-86-4</v>
          </cell>
          <cell r="D602" t="str">
            <v>2-Methoxyethanol</v>
          </cell>
          <cell r="E602">
            <v>320</v>
          </cell>
          <cell r="F602" t="str">
            <v>2-Methoxyethanol</v>
          </cell>
          <cell r="G602">
            <v>1600</v>
          </cell>
        </row>
        <row r="603">
          <cell r="B603" t="str">
            <v>2-Methoxyethyl acetate</v>
          </cell>
          <cell r="C603" t="str">
            <v>110-49-6</v>
          </cell>
          <cell r="D603" t="str">
            <v>2-Methoxyethyl acetate</v>
          </cell>
          <cell r="E603">
            <v>480</v>
          </cell>
          <cell r="F603" t="str">
            <v>2-Methoxyethyl acetate</v>
          </cell>
          <cell r="G603">
            <v>2400</v>
          </cell>
        </row>
        <row r="604">
          <cell r="B604" t="str">
            <v>4-Methoxyphenol</v>
          </cell>
          <cell r="C604" t="str">
            <v>150-76-5</v>
          </cell>
          <cell r="D604" t="str">
            <v>4-Methoxyphenol</v>
          </cell>
          <cell r="E604">
            <v>100</v>
          </cell>
          <cell r="F604" t="str">
            <v>4-Methoxyphenol</v>
          </cell>
          <cell r="G604">
            <v>500</v>
          </cell>
        </row>
        <row r="605">
          <cell r="B605" t="str">
            <v>Methyl acetate</v>
          </cell>
          <cell r="C605" t="str">
            <v>79-20-9</v>
          </cell>
          <cell r="D605" t="str">
            <v>Methyl acetate</v>
          </cell>
          <cell r="E605">
            <v>12200</v>
          </cell>
          <cell r="F605" t="str">
            <v>Methyl acetate</v>
          </cell>
          <cell r="G605">
            <v>61000</v>
          </cell>
        </row>
        <row r="606">
          <cell r="B606" t="str">
            <v>Methyl acetylene</v>
          </cell>
          <cell r="C606" t="str">
            <v>74-99-7</v>
          </cell>
          <cell r="D606" t="str">
            <v>Methyl acetylene</v>
          </cell>
          <cell r="E606">
            <v>33000</v>
          </cell>
          <cell r="F606" t="str">
            <v>Methyl acetylene</v>
          </cell>
          <cell r="G606">
            <v>165000</v>
          </cell>
        </row>
        <row r="607">
          <cell r="B607" t="str">
            <v>Methyl acetylene-propadiene mixture</v>
          </cell>
          <cell r="C607" t="str">
            <v>--</v>
          </cell>
          <cell r="D607" t="str">
            <v>Methyl acetylene-propadiene mixture</v>
          </cell>
          <cell r="E607">
            <v>36000</v>
          </cell>
          <cell r="F607" t="str">
            <v>Methyl acetylene-propadiene mixture</v>
          </cell>
          <cell r="G607">
            <v>180000</v>
          </cell>
        </row>
        <row r="608">
          <cell r="B608" t="str">
            <v>Mehtyl acrylate</v>
          </cell>
          <cell r="C608" t="str">
            <v>96-33-3</v>
          </cell>
          <cell r="D608" t="str">
            <v>Mehtyl acrylate</v>
          </cell>
          <cell r="E608">
            <v>700</v>
          </cell>
          <cell r="F608" t="str">
            <v>Mehtyl acrylate</v>
          </cell>
          <cell r="G608">
            <v>3500</v>
          </cell>
        </row>
        <row r="609">
          <cell r="B609" t="str">
            <v>Methylacrylonitrile</v>
          </cell>
          <cell r="C609" t="str">
            <v>126-98-7</v>
          </cell>
          <cell r="D609" t="str">
            <v>Methylacrylonitrile</v>
          </cell>
          <cell r="E609">
            <v>60</v>
          </cell>
          <cell r="F609" t="str">
            <v>Methylacrylonitrile</v>
          </cell>
          <cell r="G609">
            <v>30</v>
          </cell>
        </row>
        <row r="610">
          <cell r="B610" t="str">
            <v>Methylal</v>
          </cell>
          <cell r="C610" t="str">
            <v>109-87-5</v>
          </cell>
          <cell r="D610" t="str">
            <v>Methylal</v>
          </cell>
          <cell r="E610">
            <v>62000</v>
          </cell>
          <cell r="F610" t="str">
            <v>Methylal</v>
          </cell>
          <cell r="G610">
            <v>310000</v>
          </cell>
        </row>
        <row r="611">
          <cell r="B611" t="str">
            <v>Methylamine</v>
          </cell>
          <cell r="C611" t="str">
            <v>74-89-5</v>
          </cell>
          <cell r="D611" t="str">
            <v>Methylamine</v>
          </cell>
          <cell r="E611">
            <v>240</v>
          </cell>
          <cell r="F611" t="str">
            <v>Methylamine</v>
          </cell>
          <cell r="G611">
            <v>1200</v>
          </cell>
        </row>
        <row r="612">
          <cell r="B612" t="str">
            <v>Methyl n-amyl ketone</v>
          </cell>
          <cell r="C612" t="str">
            <v>110-43-0</v>
          </cell>
          <cell r="D612" t="str">
            <v>Methyl n-amyl ketone</v>
          </cell>
          <cell r="E612">
            <v>4700</v>
          </cell>
          <cell r="F612" t="str">
            <v>Methyl n-amyl ketone</v>
          </cell>
          <cell r="G612">
            <v>23500</v>
          </cell>
        </row>
        <row r="613">
          <cell r="B613" t="str">
            <v>n-Methyl aniline</v>
          </cell>
          <cell r="C613" t="str">
            <v>110-61-8</v>
          </cell>
          <cell r="D613" t="str">
            <v>n-Methyl aniline</v>
          </cell>
          <cell r="E613">
            <v>40</v>
          </cell>
          <cell r="F613" t="str">
            <v>n-Methyl aniline</v>
          </cell>
          <cell r="G613">
            <v>200</v>
          </cell>
        </row>
        <row r="614">
          <cell r="B614" t="str">
            <v>Methyl bromide</v>
          </cell>
          <cell r="C614" t="str">
            <v>74-83-9</v>
          </cell>
          <cell r="D614" t="str">
            <v>Methyl bromide</v>
          </cell>
          <cell r="E614">
            <v>1200</v>
          </cell>
          <cell r="F614" t="str">
            <v>Methyl bromide</v>
          </cell>
          <cell r="G614">
            <v>6000</v>
          </cell>
        </row>
        <row r="615">
          <cell r="B615" t="str">
            <v>Methyl butyl ketone</v>
          </cell>
          <cell r="C615" t="str">
            <v>591-78-6</v>
          </cell>
          <cell r="D615" t="str">
            <v>Methyl butyl ketone</v>
          </cell>
          <cell r="E615">
            <v>80</v>
          </cell>
          <cell r="F615" t="str">
            <v>Methyl butyl ketone</v>
          </cell>
          <cell r="G615">
            <v>400</v>
          </cell>
        </row>
        <row r="616">
          <cell r="B616" t="str">
            <v>Methyl cellosolve</v>
          </cell>
          <cell r="C616" t="str">
            <v>109-86-4</v>
          </cell>
          <cell r="D616" t="str">
            <v>Methyl cellosolve</v>
          </cell>
          <cell r="E616">
            <v>320</v>
          </cell>
          <cell r="F616" t="str">
            <v>Methyl cellosolve</v>
          </cell>
          <cell r="G616">
            <v>1600</v>
          </cell>
        </row>
        <row r="617">
          <cell r="B617" t="str">
            <v>Methyl cellosolve acetate</v>
          </cell>
          <cell r="C617" t="str">
            <v>110-49-6</v>
          </cell>
          <cell r="D617" t="str">
            <v>Methyl cellosolve acetate</v>
          </cell>
          <cell r="E617">
            <v>480</v>
          </cell>
          <cell r="F617" t="str">
            <v>Methyl cellosolve acetate</v>
          </cell>
          <cell r="G617">
            <v>1200</v>
          </cell>
        </row>
        <row r="618">
          <cell r="B618" t="str">
            <v>Methyl chloride</v>
          </cell>
          <cell r="C618" t="str">
            <v>74-87-3</v>
          </cell>
          <cell r="D618" t="str">
            <v>Methyl chloride</v>
          </cell>
          <cell r="E618">
            <v>2100</v>
          </cell>
          <cell r="F618" t="str">
            <v>Methyl chloride</v>
          </cell>
          <cell r="G618">
            <v>10500</v>
          </cell>
        </row>
        <row r="619">
          <cell r="B619" t="str">
            <v>Methyl chloroform</v>
          </cell>
          <cell r="C619" t="str">
            <v>71-55-6</v>
          </cell>
          <cell r="D619" t="str">
            <v>Methyl chloroform</v>
          </cell>
          <cell r="E619">
            <v>38000</v>
          </cell>
          <cell r="F619" t="str">
            <v>Methyl chloroform</v>
          </cell>
          <cell r="G619">
            <v>190000</v>
          </cell>
        </row>
        <row r="620">
          <cell r="B620" t="str">
            <v>Methyl 2-cyanoacrylate</v>
          </cell>
          <cell r="C620" t="str">
            <v>137-05-3</v>
          </cell>
          <cell r="D620" t="str">
            <v>Methyl 2-cyanoacrylate</v>
          </cell>
          <cell r="E620">
            <v>160</v>
          </cell>
          <cell r="F620" t="str">
            <v>Methyl 2-cyanoacrylate</v>
          </cell>
          <cell r="G620">
            <v>800</v>
          </cell>
        </row>
        <row r="621">
          <cell r="B621" t="str">
            <v>Methylcyclohexane</v>
          </cell>
          <cell r="C621" t="str">
            <v>108-87-2</v>
          </cell>
          <cell r="D621" t="str">
            <v>Methylcyclohexane</v>
          </cell>
          <cell r="E621">
            <v>32000</v>
          </cell>
          <cell r="F621" t="str">
            <v>Methylcyclohexane</v>
          </cell>
          <cell r="G621">
            <v>160000</v>
          </cell>
        </row>
        <row r="622">
          <cell r="B622" t="str">
            <v>Methylcyclohexanol</v>
          </cell>
          <cell r="C622" t="str">
            <v>25639-42-3</v>
          </cell>
          <cell r="D622" t="str">
            <v>Methylcyclohexanol</v>
          </cell>
          <cell r="E622">
            <v>4700</v>
          </cell>
          <cell r="F622" t="str">
            <v>Methylcyclohexanol</v>
          </cell>
          <cell r="G622">
            <v>23500</v>
          </cell>
        </row>
        <row r="623">
          <cell r="B623" t="str">
            <v>o-Methylcyclohexanone</v>
          </cell>
          <cell r="C623" t="str">
            <v>583-60-8</v>
          </cell>
          <cell r="D623" t="str">
            <v>o-Methylcyclohexanone</v>
          </cell>
          <cell r="E623">
            <v>4600</v>
          </cell>
          <cell r="F623" t="str">
            <v>o-Methylcyclohexanone</v>
          </cell>
          <cell r="G623">
            <v>23000</v>
          </cell>
        </row>
        <row r="624">
          <cell r="B624" t="str">
            <v>Methylcyclopentadienyl manganese tricarbonyl (as Mn)</v>
          </cell>
          <cell r="C624" t="str">
            <v>12108-13-3</v>
          </cell>
          <cell r="D624" t="str">
            <v>Methylcyclopentadienyl manganese tricarbonyl (as Mn)</v>
          </cell>
          <cell r="E624">
            <v>4</v>
          </cell>
          <cell r="F624" t="str">
            <v>Methylcyclopentadienyl manganese tricarbonyl (as Mn)</v>
          </cell>
          <cell r="G624">
            <v>20</v>
          </cell>
        </row>
        <row r="625">
          <cell r="B625" t="str">
            <v>Methyl dementon</v>
          </cell>
          <cell r="C625" t="str">
            <v>8022-00-2</v>
          </cell>
          <cell r="D625" t="str">
            <v>Methyl dementon</v>
          </cell>
          <cell r="E625">
            <v>10</v>
          </cell>
          <cell r="F625" t="str">
            <v>Methyl dementon</v>
          </cell>
          <cell r="G625">
            <v>50</v>
          </cell>
        </row>
        <row r="626">
          <cell r="B626" t="str">
            <v>Methylene bis (4-cyclo-hexyl-isocyanate)</v>
          </cell>
          <cell r="C626" t="str">
            <v>5124-30-1</v>
          </cell>
          <cell r="D626" t="str">
            <v>Methylene bis (4-cyclo-hexyl-isocyanate)</v>
          </cell>
          <cell r="E626" t="str">
            <v>--</v>
          </cell>
          <cell r="F626" t="str">
            <v>Methylene bis (4-cyclo-hexyl-isocyanate)</v>
          </cell>
          <cell r="G626" t="str">
            <v>--</v>
          </cell>
        </row>
        <row r="627">
          <cell r="B627" t="str">
            <v>Methylene chloride</v>
          </cell>
          <cell r="C627" t="str">
            <v>75-09-2</v>
          </cell>
          <cell r="D627" t="str">
            <v>Methylene chloride</v>
          </cell>
          <cell r="E627">
            <v>7000</v>
          </cell>
          <cell r="F627" t="str">
            <v>Methylene chloride</v>
          </cell>
          <cell r="G627">
            <v>35000</v>
          </cell>
        </row>
        <row r="628">
          <cell r="B628" t="str">
            <v>Methylene diphenyl isocyanate (MDI)</v>
          </cell>
          <cell r="C628" t="str">
            <v>101-68-8</v>
          </cell>
          <cell r="D628" t="str">
            <v>Methylene diphenyl isocyanate (MDI)</v>
          </cell>
          <cell r="E628">
            <v>1</v>
          </cell>
          <cell r="F628" t="str">
            <v>Methylene diphenyl isocyanate (MDI)</v>
          </cell>
          <cell r="G628">
            <v>5</v>
          </cell>
        </row>
        <row r="629">
          <cell r="B629" t="str">
            <v>Methyl ethyl ketone (MEK)</v>
          </cell>
          <cell r="C629" t="str">
            <v>78-93-3</v>
          </cell>
          <cell r="D629" t="str">
            <v>Methyl ethyl ketone (MEK)</v>
          </cell>
          <cell r="E629">
            <v>11800</v>
          </cell>
          <cell r="F629" t="str">
            <v>Methyl ethyl ketone (MEK)</v>
          </cell>
          <cell r="G629">
            <v>59000</v>
          </cell>
        </row>
        <row r="630">
          <cell r="B630" t="str">
            <v>Methyl ethyl ketone peroxide</v>
          </cell>
          <cell r="C630" t="str">
            <v>1338-23-4</v>
          </cell>
          <cell r="D630" t="str">
            <v>Methyl ethyl ketone peroxide</v>
          </cell>
          <cell r="E630" t="str">
            <v>--</v>
          </cell>
          <cell r="F630" t="str">
            <v>Methyl ethyl ketone peroxide</v>
          </cell>
          <cell r="G630" t="str">
            <v>--</v>
          </cell>
        </row>
        <row r="631">
          <cell r="B631" t="str">
            <v>Methyl formate</v>
          </cell>
          <cell r="C631" t="str">
            <v>107-31-3</v>
          </cell>
          <cell r="D631" t="str">
            <v>Methyl formate</v>
          </cell>
          <cell r="E631">
            <v>5000</v>
          </cell>
          <cell r="F631" t="str">
            <v>Methyl formate</v>
          </cell>
          <cell r="G631">
            <v>25000</v>
          </cell>
        </row>
        <row r="632">
          <cell r="B632" t="str">
            <v>Methyl isoamyl ketone</v>
          </cell>
          <cell r="C632" t="str">
            <v>110-12-3</v>
          </cell>
          <cell r="D632" t="str">
            <v>Methyl isoamyl ketone</v>
          </cell>
          <cell r="E632">
            <v>4600</v>
          </cell>
          <cell r="F632" t="str">
            <v>Methyl isoamyl ketone</v>
          </cell>
          <cell r="G632">
            <v>23000</v>
          </cell>
        </row>
        <row r="633">
          <cell r="B633" t="str">
            <v>Methyl isobutyl carbinol</v>
          </cell>
          <cell r="C633" t="str">
            <v>108-11-2</v>
          </cell>
          <cell r="D633" t="str">
            <v>Methyl isobutyl carbinol</v>
          </cell>
          <cell r="E633">
            <v>2000</v>
          </cell>
          <cell r="F633" t="str">
            <v>Methyl isobutyl carbinol</v>
          </cell>
          <cell r="G633">
            <v>10000</v>
          </cell>
        </row>
        <row r="634">
          <cell r="B634" t="str">
            <v>Methyl isobutyl ketone</v>
          </cell>
          <cell r="C634" t="str">
            <v>108-10-1</v>
          </cell>
          <cell r="D634" t="str">
            <v>Methyl isobutyl ketone</v>
          </cell>
          <cell r="E634">
            <v>4000</v>
          </cell>
          <cell r="F634" t="str">
            <v>Methyl isobutyl ketone</v>
          </cell>
          <cell r="G634">
            <v>20000</v>
          </cell>
        </row>
        <row r="635">
          <cell r="B635" t="str">
            <v>Methyl isocyanate</v>
          </cell>
          <cell r="C635" t="str">
            <v>624-83-9</v>
          </cell>
          <cell r="D635" t="str">
            <v>Methyl isocyanate</v>
          </cell>
          <cell r="E635">
            <v>1</v>
          </cell>
          <cell r="F635" t="str">
            <v>Methyl isocyanate</v>
          </cell>
          <cell r="G635">
            <v>5</v>
          </cell>
        </row>
        <row r="636">
          <cell r="B636" t="str">
            <v>Methyl isopropyl ketone</v>
          </cell>
          <cell r="C636" t="str">
            <v>563-80-4</v>
          </cell>
          <cell r="D636" t="str">
            <v>Methyl isopropyl ketone</v>
          </cell>
          <cell r="E636">
            <v>14100</v>
          </cell>
          <cell r="F636" t="str">
            <v>Methyl isopropyl ketone</v>
          </cell>
          <cell r="G636">
            <v>70500</v>
          </cell>
        </row>
        <row r="637">
          <cell r="B637" t="str">
            <v>Methyl mercaptan</v>
          </cell>
          <cell r="C637" t="str">
            <v>74-93-1</v>
          </cell>
          <cell r="D637" t="str">
            <v>Methyl mercaptan</v>
          </cell>
          <cell r="E637">
            <v>20</v>
          </cell>
          <cell r="F637" t="str">
            <v>Methyl mercaptan</v>
          </cell>
          <cell r="G637">
            <v>100</v>
          </cell>
        </row>
        <row r="638">
          <cell r="B638" t="str">
            <v>Methyl methacrylate</v>
          </cell>
          <cell r="C638" t="str">
            <v>80-62-6</v>
          </cell>
          <cell r="D638" t="str">
            <v>Methyl methacrylate</v>
          </cell>
          <cell r="E638">
            <v>8200</v>
          </cell>
          <cell r="F638" t="str">
            <v>Methyl methacrylate</v>
          </cell>
          <cell r="G638">
            <v>41000</v>
          </cell>
        </row>
        <row r="639">
          <cell r="B639" t="str">
            <v>Methyl parathion</v>
          </cell>
          <cell r="C639" t="str">
            <v>298-00-0</v>
          </cell>
          <cell r="D639" t="str">
            <v>Methyl parathion</v>
          </cell>
          <cell r="E639">
            <v>4</v>
          </cell>
          <cell r="F639" t="str">
            <v>Methyl parathion</v>
          </cell>
          <cell r="G639">
            <v>20</v>
          </cell>
        </row>
        <row r="640">
          <cell r="B640" t="str">
            <v>Methyl n-propyl ketone</v>
          </cell>
          <cell r="C640" t="str">
            <v>107-87-9</v>
          </cell>
          <cell r="D640" t="str">
            <v>Methyl n-propyl ketone</v>
          </cell>
          <cell r="E640">
            <v>10600</v>
          </cell>
          <cell r="F640" t="str">
            <v>Methyl n-propyl ketone</v>
          </cell>
          <cell r="G640">
            <v>53000</v>
          </cell>
        </row>
        <row r="641">
          <cell r="B641" t="str">
            <v>Methyl silicate</v>
          </cell>
          <cell r="C641" t="str">
            <v>681-84-5</v>
          </cell>
          <cell r="D641" t="str">
            <v>Methyl silicate</v>
          </cell>
          <cell r="E641">
            <v>120</v>
          </cell>
          <cell r="F641" t="str">
            <v>Methyl silicate</v>
          </cell>
          <cell r="G641">
            <v>600</v>
          </cell>
        </row>
        <row r="642">
          <cell r="B642" t="str">
            <v>Methyl styrene</v>
          </cell>
          <cell r="C642" t="str">
            <v>98-83-9</v>
          </cell>
          <cell r="D642" t="str">
            <v>Methyl styrene</v>
          </cell>
          <cell r="E642">
            <v>4800</v>
          </cell>
          <cell r="F642" t="str">
            <v>Methyl styrene</v>
          </cell>
          <cell r="G642">
            <v>24000</v>
          </cell>
        </row>
        <row r="643">
          <cell r="B643" t="str">
            <v>Metribuzin</v>
          </cell>
          <cell r="C643" t="str">
            <v>21087-64-9</v>
          </cell>
          <cell r="D643" t="str">
            <v>Metribuzin</v>
          </cell>
          <cell r="E643">
            <v>100</v>
          </cell>
          <cell r="F643" t="str">
            <v>Metribuzin</v>
          </cell>
          <cell r="G643">
            <v>500</v>
          </cell>
        </row>
        <row r="644">
          <cell r="B644" t="str">
            <v>Mevinphos</v>
          </cell>
          <cell r="C644" t="str">
            <v>7786-34-7</v>
          </cell>
          <cell r="D644" t="str">
            <v>Mevinphos</v>
          </cell>
          <cell r="E644">
            <v>2</v>
          </cell>
          <cell r="F644" t="str">
            <v>Mevinphos</v>
          </cell>
          <cell r="G644">
            <v>10</v>
          </cell>
        </row>
        <row r="645">
          <cell r="B645" t="str">
            <v>Mica *</v>
          </cell>
          <cell r="C645" t="str">
            <v>--</v>
          </cell>
          <cell r="D645" t="str">
            <v>Mica *</v>
          </cell>
          <cell r="E645" t="str">
            <v>--</v>
          </cell>
          <cell r="F645" t="str">
            <v>Mica *</v>
          </cell>
          <cell r="G645" t="str">
            <v>--</v>
          </cell>
        </row>
        <row r="646">
          <cell r="B646" t="str">
            <v>Mineral wool fiber</v>
          </cell>
          <cell r="C646" t="str">
            <v>--</v>
          </cell>
          <cell r="D646" t="str">
            <v>Mineral wool fiber</v>
          </cell>
          <cell r="E646">
            <v>200</v>
          </cell>
          <cell r="F646" t="str">
            <v>Mineral wool fiber</v>
          </cell>
          <cell r="G646">
            <v>1000</v>
          </cell>
        </row>
        <row r="647">
          <cell r="B647" t="str">
            <v>Molybdenum (as Mo) soluble compounds</v>
          </cell>
          <cell r="C647" t="str">
            <v>--</v>
          </cell>
          <cell r="D647" t="str">
            <v>Molybdenum (as Mo) soluble compounds</v>
          </cell>
          <cell r="E647">
            <v>100</v>
          </cell>
          <cell r="F647" t="str">
            <v>Molybdenum (as Mo) soluble compounds</v>
          </cell>
          <cell r="G647">
            <v>500</v>
          </cell>
        </row>
        <row r="648">
          <cell r="B648" t="str">
            <v>Molybdenum (insoluble compounds)</v>
          </cell>
          <cell r="C648" t="str">
            <v>--</v>
          </cell>
          <cell r="D648" t="str">
            <v>Molybdenum (insoluble compounds)</v>
          </cell>
          <cell r="E648">
            <v>200</v>
          </cell>
          <cell r="F648" t="str">
            <v>Molybdenum (insoluble compounds)</v>
          </cell>
          <cell r="G648">
            <v>1000</v>
          </cell>
        </row>
        <row r="649">
          <cell r="B649" t="str">
            <v>Monocrotophos</v>
          </cell>
          <cell r="C649" t="str">
            <v>6923-22-4</v>
          </cell>
          <cell r="D649" t="str">
            <v>Monocrotophos</v>
          </cell>
          <cell r="E649">
            <v>5</v>
          </cell>
          <cell r="F649" t="str">
            <v>Monocrotophos</v>
          </cell>
          <cell r="G649">
            <v>20</v>
          </cell>
        </row>
        <row r="650">
          <cell r="B650" t="str">
            <v>Monomethyl aniline</v>
          </cell>
          <cell r="C650" t="str">
            <v>100-61-8</v>
          </cell>
          <cell r="D650" t="str">
            <v>Monomethyl aniline</v>
          </cell>
          <cell r="E650">
            <v>40</v>
          </cell>
          <cell r="F650" t="str">
            <v>Monomethyl aniline</v>
          </cell>
          <cell r="G650">
            <v>200</v>
          </cell>
        </row>
        <row r="651">
          <cell r="B651" t="str">
            <v>Naled</v>
          </cell>
          <cell r="C651" t="str">
            <v>300-76-5</v>
          </cell>
          <cell r="D651" t="str">
            <v>Naled</v>
          </cell>
          <cell r="E651">
            <v>60</v>
          </cell>
          <cell r="F651" t="str">
            <v>Naled</v>
          </cell>
          <cell r="G651">
            <v>300</v>
          </cell>
        </row>
        <row r="652">
          <cell r="B652" t="str">
            <v>Naphtha *</v>
          </cell>
          <cell r="C652" t="str">
            <v>--</v>
          </cell>
          <cell r="D652" t="str">
            <v>Naphtha *</v>
          </cell>
          <cell r="E652">
            <v>8000</v>
          </cell>
          <cell r="F652" t="str">
            <v>Naphtha *</v>
          </cell>
          <cell r="G652">
            <v>40000</v>
          </cell>
        </row>
        <row r="653">
          <cell r="B653" t="str">
            <v>Napthalene</v>
          </cell>
          <cell r="C653" t="str">
            <v>91-20-3</v>
          </cell>
          <cell r="D653" t="str">
            <v>Napthalene</v>
          </cell>
          <cell r="E653">
            <v>1000</v>
          </cell>
          <cell r="F653" t="str">
            <v>Napthalene</v>
          </cell>
          <cell r="G653">
            <v>5000</v>
          </cell>
        </row>
        <row r="654">
          <cell r="B654" t="str">
            <v>Naphtalene diisocyanate</v>
          </cell>
          <cell r="C654" t="str">
            <v>39394-45-1</v>
          </cell>
          <cell r="D654" t="str">
            <v>Naphtalene diisocyanate</v>
          </cell>
          <cell r="E654">
            <v>0.8</v>
          </cell>
          <cell r="F654" t="str">
            <v>Naphtalene diisocyanate</v>
          </cell>
          <cell r="G654">
            <v>4</v>
          </cell>
        </row>
        <row r="655">
          <cell r="B655" t="str">
            <v>1-Napthylamine</v>
          </cell>
          <cell r="C655" t="str">
            <v>134-32-7</v>
          </cell>
          <cell r="D655" t="str">
            <v>1-Napthylamine</v>
          </cell>
          <cell r="E655" t="str">
            <v>--</v>
          </cell>
          <cell r="F655" t="str">
            <v>1-Napthylamine</v>
          </cell>
          <cell r="G655" t="str">
            <v>--</v>
          </cell>
        </row>
        <row r="656">
          <cell r="B656" t="str">
            <v>Nickel (II) oxide</v>
          </cell>
          <cell r="C656" t="str">
            <v>1313-99-1</v>
          </cell>
          <cell r="D656" t="str">
            <v>Nickel (II) oxide</v>
          </cell>
          <cell r="E656">
            <v>0.3</v>
          </cell>
          <cell r="F656" t="str">
            <v>Nickel (II) oxide</v>
          </cell>
          <cell r="G656">
            <v>1.5</v>
          </cell>
        </row>
        <row r="657">
          <cell r="B657" t="str">
            <v>Nickel (III) oxide</v>
          </cell>
          <cell r="C657" t="str">
            <v>1314-06-3</v>
          </cell>
          <cell r="D657" t="str">
            <v>Nickel (III) oxide</v>
          </cell>
          <cell r="E657">
            <v>0.3</v>
          </cell>
          <cell r="F657" t="str">
            <v>Nickel (III) oxide</v>
          </cell>
          <cell r="G657">
            <v>1.5</v>
          </cell>
        </row>
        <row r="658">
          <cell r="B658" t="str">
            <v>Nickel, other soluble compounds (as Ni) *</v>
          </cell>
          <cell r="C658" t="str">
            <v>--</v>
          </cell>
          <cell r="D658" t="str">
            <v>Nickel, other soluble compounds (as Ni) *</v>
          </cell>
          <cell r="E658">
            <v>0.3</v>
          </cell>
          <cell r="F658" t="str">
            <v>Nickel, other soluble compounds (as Ni) *</v>
          </cell>
          <cell r="G658">
            <v>1.5</v>
          </cell>
        </row>
        <row r="659">
          <cell r="B659" t="str">
            <v>Nicotine</v>
          </cell>
          <cell r="C659" t="str">
            <v>54-11-5</v>
          </cell>
          <cell r="D659" t="str">
            <v>Nicotine</v>
          </cell>
          <cell r="E659">
            <v>10</v>
          </cell>
          <cell r="F659" t="str">
            <v>Nicotine</v>
          </cell>
          <cell r="G659">
            <v>50</v>
          </cell>
        </row>
        <row r="660">
          <cell r="B660" t="str">
            <v>Nitrapyrin</v>
          </cell>
          <cell r="C660" t="str">
            <v>1929-82-4</v>
          </cell>
          <cell r="D660" t="str">
            <v>Nitrapyrin</v>
          </cell>
          <cell r="E660">
            <v>200</v>
          </cell>
          <cell r="F660" t="str">
            <v>Nitrapyrin</v>
          </cell>
          <cell r="G660">
            <v>1000</v>
          </cell>
        </row>
        <row r="661">
          <cell r="B661" t="str">
            <v>Nitric acid</v>
          </cell>
          <cell r="C661" t="str">
            <v>7697-37-2</v>
          </cell>
          <cell r="D661" t="str">
            <v>Nitric acid</v>
          </cell>
          <cell r="E661">
            <v>100</v>
          </cell>
          <cell r="F661" t="str">
            <v>Nitric acid</v>
          </cell>
          <cell r="G661">
            <v>500</v>
          </cell>
        </row>
        <row r="662">
          <cell r="B662" t="str">
            <v>Nitric oxide</v>
          </cell>
          <cell r="C662" t="str">
            <v>10102-43-9</v>
          </cell>
          <cell r="D662" t="str">
            <v>Nitric oxide</v>
          </cell>
          <cell r="E662">
            <v>600</v>
          </cell>
          <cell r="F662" t="str">
            <v>Nitric oxide</v>
          </cell>
          <cell r="G662">
            <v>3000</v>
          </cell>
        </row>
        <row r="663">
          <cell r="B663" t="str">
            <v>p-Nitroaniline</v>
          </cell>
          <cell r="C663" t="str">
            <v>100-01-6</v>
          </cell>
          <cell r="D663" t="str">
            <v>p-Nitroaniline</v>
          </cell>
          <cell r="E663">
            <v>60</v>
          </cell>
          <cell r="F663" t="str">
            <v>p-Nitroaniline</v>
          </cell>
          <cell r="G663">
            <v>300</v>
          </cell>
        </row>
        <row r="664">
          <cell r="B664" t="str">
            <v>Nitrobenzene</v>
          </cell>
          <cell r="C664" t="str">
            <v>98-95-3</v>
          </cell>
          <cell r="D664" t="str">
            <v>Nitrobenzene</v>
          </cell>
          <cell r="E664">
            <v>100</v>
          </cell>
          <cell r="F664" t="str">
            <v>Nitrobenzene</v>
          </cell>
          <cell r="G664">
            <v>500</v>
          </cell>
        </row>
        <row r="665">
          <cell r="B665" t="str">
            <v>p-Nitrochlorobenzene</v>
          </cell>
          <cell r="C665" t="str">
            <v>100-00-5</v>
          </cell>
          <cell r="D665" t="str">
            <v>p-Nitrochlorobenzene</v>
          </cell>
          <cell r="E665">
            <v>20</v>
          </cell>
          <cell r="F665" t="str">
            <v>p-Nitrochlorobenzene</v>
          </cell>
          <cell r="G665">
            <v>100</v>
          </cell>
        </row>
        <row r="666">
          <cell r="B666" t="str">
            <v>Nitroethane</v>
          </cell>
          <cell r="C666" t="str">
            <v>79-24-3</v>
          </cell>
          <cell r="D666" t="str">
            <v>Nitroethane</v>
          </cell>
          <cell r="E666">
            <v>6200</v>
          </cell>
          <cell r="F666" t="str">
            <v>Nitroethane</v>
          </cell>
          <cell r="G666">
            <v>31000</v>
          </cell>
        </row>
        <row r="667">
          <cell r="B667" t="str">
            <v>Nitrogen trifluoride</v>
          </cell>
          <cell r="C667" t="str">
            <v>7783-54-2</v>
          </cell>
          <cell r="D667" t="str">
            <v>Nitrogen trifluoride</v>
          </cell>
          <cell r="E667">
            <v>580</v>
          </cell>
          <cell r="F667" t="str">
            <v>Nitrogen trifluoride</v>
          </cell>
          <cell r="G667">
            <v>2900</v>
          </cell>
        </row>
        <row r="668">
          <cell r="B668" t="str">
            <v>Nitroglycerin</v>
          </cell>
          <cell r="C668" t="str">
            <v>55-63-0</v>
          </cell>
          <cell r="D668" t="str">
            <v>Nitroglycerin</v>
          </cell>
          <cell r="E668">
            <v>10</v>
          </cell>
          <cell r="F668" t="str">
            <v>Nitroglycerin</v>
          </cell>
          <cell r="G668">
            <v>50</v>
          </cell>
        </row>
        <row r="669">
          <cell r="B669" t="str">
            <v>Nitromethane</v>
          </cell>
          <cell r="C669" t="str">
            <v>75-52-5</v>
          </cell>
          <cell r="D669" t="str">
            <v>Nitromethane</v>
          </cell>
          <cell r="E669">
            <v>5000</v>
          </cell>
          <cell r="F669" t="str">
            <v>Nitromethane</v>
          </cell>
          <cell r="G669">
            <v>25000</v>
          </cell>
        </row>
        <row r="670">
          <cell r="B670" t="str">
            <v>1-Nitropropane</v>
          </cell>
          <cell r="C670" t="str">
            <v>108-03-2</v>
          </cell>
          <cell r="D670" t="str">
            <v>1-Nitropropane</v>
          </cell>
          <cell r="E670">
            <v>1800</v>
          </cell>
          <cell r="F670" t="str">
            <v>1-Nitropropane</v>
          </cell>
          <cell r="G670">
            <v>9000</v>
          </cell>
        </row>
        <row r="671">
          <cell r="B671" t="str">
            <v>Nitrotoluene</v>
          </cell>
          <cell r="C671" t="str">
            <v>99-08-1</v>
          </cell>
          <cell r="D671" t="str">
            <v>Nitrotoluene</v>
          </cell>
          <cell r="E671">
            <v>220</v>
          </cell>
          <cell r="F671" t="str">
            <v>Nitrotoluene</v>
          </cell>
          <cell r="G671">
            <v>1100</v>
          </cell>
        </row>
        <row r="672">
          <cell r="B672" t="str">
            <v>Nitrous oxide</v>
          </cell>
          <cell r="C672" t="str">
            <v>10024-97-2</v>
          </cell>
          <cell r="D672" t="str">
            <v>Nitrous oxide</v>
          </cell>
          <cell r="E672">
            <v>1340</v>
          </cell>
          <cell r="F672" t="str">
            <v>Nitrous oxide</v>
          </cell>
          <cell r="G672">
            <v>6700</v>
          </cell>
        </row>
        <row r="673">
          <cell r="B673" t="str">
            <v>Nonane</v>
          </cell>
          <cell r="C673" t="str">
            <v>111-84-2</v>
          </cell>
          <cell r="D673" t="str">
            <v>Nonane</v>
          </cell>
          <cell r="E673">
            <v>21000</v>
          </cell>
          <cell r="F673" t="str">
            <v>Nonane</v>
          </cell>
          <cell r="G673">
            <v>105000</v>
          </cell>
        </row>
        <row r="674">
          <cell r="B674" t="str">
            <v>Nonanethiol</v>
          </cell>
          <cell r="C674" t="str">
            <v>1455-21-6</v>
          </cell>
          <cell r="D674" t="str">
            <v>Nonanethiol</v>
          </cell>
          <cell r="E674" t="str">
            <v>--</v>
          </cell>
          <cell r="F674" t="str">
            <v>Nonanethiol</v>
          </cell>
          <cell r="G674" t="str">
            <v>--</v>
          </cell>
        </row>
        <row r="675">
          <cell r="B675" t="str">
            <v>Norethynodrel</v>
          </cell>
          <cell r="C675" t="str">
            <v>68-234</v>
          </cell>
          <cell r="D675" t="str">
            <v>Norethynodrel</v>
          </cell>
          <cell r="E675" t="str">
            <v>--</v>
          </cell>
          <cell r="F675" t="str">
            <v>Norethynodrel</v>
          </cell>
          <cell r="G675" t="str">
            <v>--</v>
          </cell>
        </row>
        <row r="676">
          <cell r="B676" t="str">
            <v>Norgestrel</v>
          </cell>
          <cell r="C676" t="str">
            <v>6533-00-2</v>
          </cell>
          <cell r="D676" t="str">
            <v>Norgestrel</v>
          </cell>
          <cell r="E676" t="str">
            <v>--</v>
          </cell>
          <cell r="F676" t="str">
            <v>Norgestrel</v>
          </cell>
          <cell r="G676" t="str">
            <v>--</v>
          </cell>
        </row>
        <row r="677">
          <cell r="B677" t="str">
            <v>Octachloronaphthalene</v>
          </cell>
          <cell r="C677" t="str">
            <v>2234-13-1</v>
          </cell>
          <cell r="D677" t="str">
            <v>Octachloronaphthalene</v>
          </cell>
          <cell r="E677">
            <v>2</v>
          </cell>
          <cell r="F677" t="str">
            <v>Octachloronaphthalene</v>
          </cell>
          <cell r="G677">
            <v>10</v>
          </cell>
        </row>
        <row r="678">
          <cell r="B678" t="str">
            <v>Octadecanethiol</v>
          </cell>
          <cell r="C678" t="str">
            <v>--</v>
          </cell>
          <cell r="D678" t="str">
            <v>Octadecanethiol</v>
          </cell>
          <cell r="E678" t="str">
            <v>--</v>
          </cell>
          <cell r="F678" t="str">
            <v>Octadecanethiol</v>
          </cell>
          <cell r="G678" t="str">
            <v>--</v>
          </cell>
        </row>
        <row r="679">
          <cell r="B679" t="str">
            <v>Octane</v>
          </cell>
          <cell r="C679" t="str">
            <v>111-65-9</v>
          </cell>
          <cell r="D679" t="str">
            <v>Octane</v>
          </cell>
          <cell r="E679">
            <v>7000</v>
          </cell>
          <cell r="F679" t="str">
            <v>Octane</v>
          </cell>
          <cell r="G679">
            <v>35000</v>
          </cell>
        </row>
        <row r="680">
          <cell r="B680" t="str">
            <v>Octanethiol</v>
          </cell>
          <cell r="C680" t="str">
            <v>111-86-6</v>
          </cell>
          <cell r="D680" t="str">
            <v>Octanethiol</v>
          </cell>
          <cell r="E680" t="str">
            <v>--</v>
          </cell>
          <cell r="F680" t="str">
            <v>Octanethiol</v>
          </cell>
          <cell r="G680" t="str">
            <v>--</v>
          </cell>
        </row>
        <row r="681">
          <cell r="B681" t="str">
            <v>Oil mist, mineral</v>
          </cell>
          <cell r="C681" t="str">
            <v>8012-95-1</v>
          </cell>
          <cell r="D681" t="str">
            <v>Oil mist, mineral</v>
          </cell>
          <cell r="E681">
            <v>100</v>
          </cell>
          <cell r="F681" t="str">
            <v>Oil mist, mineral</v>
          </cell>
          <cell r="G681">
            <v>500</v>
          </cell>
        </row>
        <row r="682">
          <cell r="B682" t="str">
            <v>Osmium tetroxide (as Os)</v>
          </cell>
          <cell r="C682" t="str">
            <v>20816-12-0</v>
          </cell>
          <cell r="D682" t="str">
            <v>Osmium tetroxide (as Os)</v>
          </cell>
          <cell r="E682">
            <v>0.04</v>
          </cell>
          <cell r="F682" t="str">
            <v>Osmium tetroxide (as Os)</v>
          </cell>
          <cell r="G682">
            <v>0.2</v>
          </cell>
        </row>
        <row r="683">
          <cell r="B683" t="str">
            <v>Oxalic acid</v>
          </cell>
          <cell r="C683" t="str">
            <v>144-62-7</v>
          </cell>
          <cell r="D683" t="str">
            <v>Oxalic acid</v>
          </cell>
          <cell r="E683">
            <v>20</v>
          </cell>
          <cell r="F683" t="str">
            <v>Oxalic acid</v>
          </cell>
          <cell r="G683">
            <v>100</v>
          </cell>
        </row>
        <row r="684">
          <cell r="B684" t="str">
            <v>Oxygen difluoride</v>
          </cell>
          <cell r="C684" t="str">
            <v>7783-41-7</v>
          </cell>
          <cell r="D684" t="str">
            <v>Oxygen difluoride</v>
          </cell>
          <cell r="E684">
            <v>2</v>
          </cell>
          <cell r="F684" t="str">
            <v>Oxygen difluoride</v>
          </cell>
          <cell r="G684">
            <v>10</v>
          </cell>
        </row>
        <row r="685">
          <cell r="B685" t="str">
            <v>Paraffin wax fume</v>
          </cell>
          <cell r="C685" t="str">
            <v>8002-74-2</v>
          </cell>
          <cell r="D685" t="str">
            <v>Paraffin wax fume</v>
          </cell>
          <cell r="E685">
            <v>40</v>
          </cell>
          <cell r="F685" t="str">
            <v>Paraffin wax fume</v>
          </cell>
          <cell r="G685">
            <v>200</v>
          </cell>
        </row>
        <row r="686">
          <cell r="B686" t="str">
            <v>Paraquat, respirable sizes</v>
          </cell>
          <cell r="C686" t="str">
            <v>1910-42-5</v>
          </cell>
          <cell r="D686" t="str">
            <v>Paraquat, respirable sizes</v>
          </cell>
          <cell r="E686">
            <v>2</v>
          </cell>
          <cell r="F686" t="str">
            <v>Paraquat, respirable sizes</v>
          </cell>
          <cell r="G686">
            <v>10</v>
          </cell>
        </row>
        <row r="687">
          <cell r="B687" t="str">
            <v>Parathion</v>
          </cell>
          <cell r="C687" t="str">
            <v>56-38-2</v>
          </cell>
          <cell r="D687" t="str">
            <v>Parathion</v>
          </cell>
          <cell r="E687">
            <v>2</v>
          </cell>
          <cell r="F687" t="str">
            <v>Parathion</v>
          </cell>
          <cell r="G687">
            <v>10</v>
          </cell>
        </row>
        <row r="688">
          <cell r="B688" t="str">
            <v>Pentaborane</v>
          </cell>
          <cell r="C688" t="str">
            <v>19624-22-7</v>
          </cell>
          <cell r="D688" t="str">
            <v>Pentaborane</v>
          </cell>
          <cell r="E688">
            <v>0.2</v>
          </cell>
          <cell r="F688" t="str">
            <v>Pentaborane</v>
          </cell>
          <cell r="G688">
            <v>1</v>
          </cell>
        </row>
        <row r="689">
          <cell r="B689" t="str">
            <v>Pentachloronaphthalene</v>
          </cell>
          <cell r="C689" t="str">
            <v>1321-64-8</v>
          </cell>
          <cell r="D689" t="str">
            <v>Pentachloronaphthalene</v>
          </cell>
          <cell r="E689">
            <v>10</v>
          </cell>
          <cell r="F689" t="str">
            <v>Pentachloronaphthalene</v>
          </cell>
          <cell r="G689">
            <v>50</v>
          </cell>
        </row>
        <row r="690">
          <cell r="B690" t="str">
            <v>Pentachlorophenol</v>
          </cell>
          <cell r="C690" t="str">
            <v>87-86-5</v>
          </cell>
          <cell r="D690" t="str">
            <v>Pentachlorophenol</v>
          </cell>
          <cell r="E690">
            <v>10</v>
          </cell>
          <cell r="F690" t="str">
            <v>Pentachlorophenol</v>
          </cell>
          <cell r="G690">
            <v>50</v>
          </cell>
        </row>
        <row r="691">
          <cell r="B691" t="str">
            <v>Pentaerythritol</v>
          </cell>
          <cell r="C691" t="str">
            <v>115-77-5</v>
          </cell>
          <cell r="D691" t="str">
            <v>Pentaerythritol</v>
          </cell>
          <cell r="E691">
            <v>300</v>
          </cell>
          <cell r="F691" t="str">
            <v>Pentaerythritol</v>
          </cell>
          <cell r="G691">
            <v>1500</v>
          </cell>
        </row>
        <row r="692">
          <cell r="B692" t="str">
            <v>Pentane</v>
          </cell>
          <cell r="C692" t="str">
            <v>109-66-0</v>
          </cell>
          <cell r="D692" t="str">
            <v>Pentane</v>
          </cell>
          <cell r="E692">
            <v>700</v>
          </cell>
          <cell r="F692" t="str">
            <v>Pentane</v>
          </cell>
          <cell r="G692">
            <v>35000</v>
          </cell>
        </row>
        <row r="693">
          <cell r="B693" t="str">
            <v>Pentanethiol</v>
          </cell>
          <cell r="C693" t="str">
            <v>110-66-7</v>
          </cell>
          <cell r="D693" t="str">
            <v>Pentanethiol</v>
          </cell>
          <cell r="E693" t="str">
            <v>--</v>
          </cell>
          <cell r="F693" t="str">
            <v>Pentanethiol</v>
          </cell>
          <cell r="G693" t="str">
            <v>--</v>
          </cell>
        </row>
        <row r="694">
          <cell r="B694" t="str">
            <v>2-Pentanone</v>
          </cell>
          <cell r="C694" t="str">
            <v>107-87-9</v>
          </cell>
          <cell r="D694" t="str">
            <v>2-Pentanone</v>
          </cell>
          <cell r="E694">
            <v>10600</v>
          </cell>
          <cell r="F694" t="str">
            <v>2-Pentanone</v>
          </cell>
          <cell r="G694">
            <v>53000</v>
          </cell>
        </row>
        <row r="695">
          <cell r="B695" t="str">
            <v>Perchloromethyl mercaptan</v>
          </cell>
          <cell r="C695" t="str">
            <v>594-42-3</v>
          </cell>
          <cell r="D695" t="str">
            <v>Perchloromethyl mercaptan</v>
          </cell>
          <cell r="E695">
            <v>16</v>
          </cell>
          <cell r="F695" t="str">
            <v>Perchloromethyl mercaptan</v>
          </cell>
          <cell r="G695">
            <v>80</v>
          </cell>
        </row>
        <row r="696">
          <cell r="B696" t="str">
            <v>Perchloryl fluoride</v>
          </cell>
          <cell r="C696" t="str">
            <v>7616-94-6</v>
          </cell>
          <cell r="D696" t="str">
            <v>Perchloryl fluoride</v>
          </cell>
          <cell r="E696">
            <v>270</v>
          </cell>
          <cell r="F696" t="str">
            <v>Perchloryl fluoride</v>
          </cell>
          <cell r="G696">
            <v>1350</v>
          </cell>
        </row>
        <row r="697">
          <cell r="B697" t="str">
            <v>Perlite *</v>
          </cell>
          <cell r="C697" t="str">
            <v>--</v>
          </cell>
          <cell r="D697" t="str">
            <v>Perlite *</v>
          </cell>
          <cell r="E697" t="str">
            <v>--</v>
          </cell>
          <cell r="F697" t="str">
            <v>Perlite *</v>
          </cell>
          <cell r="G697" t="str">
            <v>--</v>
          </cell>
        </row>
        <row r="698">
          <cell r="B698" t="str">
            <v>Phenelzine</v>
          </cell>
          <cell r="C698" t="str">
            <v>51-71-8</v>
          </cell>
          <cell r="D698" t="str">
            <v>Phenelzine</v>
          </cell>
          <cell r="E698" t="str">
            <v>--</v>
          </cell>
          <cell r="F698" t="str">
            <v>Phenelzine</v>
          </cell>
          <cell r="G698" t="str">
            <v>--</v>
          </cell>
        </row>
        <row r="699">
          <cell r="B699" t="str">
            <v>Phenobarbital</v>
          </cell>
          <cell r="C699" t="str">
            <v>50-06-6</v>
          </cell>
          <cell r="D699" t="str">
            <v>Phenobarbital</v>
          </cell>
          <cell r="E699" t="str">
            <v>--</v>
          </cell>
          <cell r="F699" t="str">
            <v>Phenobarbital</v>
          </cell>
          <cell r="G699" t="str">
            <v>--</v>
          </cell>
        </row>
        <row r="700">
          <cell r="B700" t="str">
            <v>Phenol</v>
          </cell>
          <cell r="C700" t="str">
            <v>108-95-2</v>
          </cell>
          <cell r="D700" t="str">
            <v>Phenol</v>
          </cell>
          <cell r="E700">
            <v>380</v>
          </cell>
          <cell r="F700" t="str">
            <v>Phenol</v>
          </cell>
          <cell r="G700">
            <v>1900</v>
          </cell>
        </row>
        <row r="701">
          <cell r="B701" t="str">
            <v>Phenothiazine</v>
          </cell>
          <cell r="C701" t="str">
            <v>92-54-2</v>
          </cell>
          <cell r="D701" t="str">
            <v>Phenothiazine</v>
          </cell>
          <cell r="E701">
            <v>100</v>
          </cell>
          <cell r="F701" t="str">
            <v>Phenothiazine</v>
          </cell>
          <cell r="G701">
            <v>500</v>
          </cell>
        </row>
        <row r="702">
          <cell r="B702" t="str">
            <v>Phenylbutazone</v>
          </cell>
          <cell r="C702" t="str">
            <v>50-33-9</v>
          </cell>
          <cell r="D702" t="str">
            <v>Phenylbutazone</v>
          </cell>
          <cell r="E702" t="str">
            <v>--</v>
          </cell>
          <cell r="F702" t="str">
            <v>Phenylbutazone</v>
          </cell>
          <cell r="G702" t="str">
            <v>--</v>
          </cell>
        </row>
        <row r="703">
          <cell r="B703" t="str">
            <v>p-Phenylene diamine</v>
          </cell>
          <cell r="C703" t="str">
            <v>106-50-3</v>
          </cell>
          <cell r="D703" t="str">
            <v>p-Phenylene diamine</v>
          </cell>
          <cell r="E703">
            <v>2</v>
          </cell>
          <cell r="F703" t="str">
            <v>p-Phenylene diamine</v>
          </cell>
          <cell r="G703">
            <v>10</v>
          </cell>
        </row>
        <row r="704">
          <cell r="B704" t="str">
            <v>Phenyl ether (vapor)</v>
          </cell>
          <cell r="C704" t="str">
            <v>101-84-8</v>
          </cell>
          <cell r="D704" t="str">
            <v>Phenyl ether (vapor)</v>
          </cell>
          <cell r="E704">
            <v>140</v>
          </cell>
          <cell r="F704" t="str">
            <v>Phenyl ether (vapor)</v>
          </cell>
          <cell r="G704">
            <v>700</v>
          </cell>
        </row>
        <row r="705">
          <cell r="B705" t="str">
            <v>Phenyl ether-Diphenyl mixture (vapor)</v>
          </cell>
          <cell r="C705" t="str">
            <v>--</v>
          </cell>
          <cell r="D705" t="str">
            <v>Phenyl ether-Diphenyl mixture (vapor)</v>
          </cell>
          <cell r="E705">
            <v>140</v>
          </cell>
          <cell r="F705" t="str">
            <v>Phenyl ether-Diphenyl mixture (vapor)</v>
          </cell>
          <cell r="G705">
            <v>700</v>
          </cell>
        </row>
        <row r="706">
          <cell r="B706" t="str">
            <v>Phenyl mercaptan</v>
          </cell>
          <cell r="C706" t="str">
            <v>108-98-5</v>
          </cell>
          <cell r="D706" t="str">
            <v>Phenyl mercaptan</v>
          </cell>
          <cell r="E706">
            <v>40</v>
          </cell>
          <cell r="F706" t="str">
            <v>Phenyl mercaptan</v>
          </cell>
          <cell r="G706">
            <v>200</v>
          </cell>
        </row>
        <row r="707">
          <cell r="B707" t="str">
            <v>Pheyl-1-naphthylamine</v>
          </cell>
          <cell r="C707" t="str">
            <v>90-30-2</v>
          </cell>
          <cell r="D707" t="str">
            <v>Pheyl-1-naphthylamine</v>
          </cell>
          <cell r="E707" t="str">
            <v>--</v>
          </cell>
          <cell r="F707" t="str">
            <v>Pheyl-1-naphthylamine</v>
          </cell>
          <cell r="G707" t="str">
            <v>--</v>
          </cell>
        </row>
        <row r="708">
          <cell r="B708" t="str">
            <v>Phenylphosphine</v>
          </cell>
          <cell r="C708" t="str">
            <v>638-21-1</v>
          </cell>
          <cell r="D708" t="str">
            <v>Phenylphosphine</v>
          </cell>
          <cell r="E708" t="str">
            <v>--</v>
          </cell>
          <cell r="F708" t="str">
            <v>Phenylphosphine</v>
          </cell>
          <cell r="G708" t="str">
            <v>--</v>
          </cell>
        </row>
        <row r="709">
          <cell r="B709" t="str">
            <v>Phorate (Thimet)</v>
          </cell>
          <cell r="C709" t="str">
            <v>298-02-2</v>
          </cell>
          <cell r="D709" t="str">
            <v>Phorate (Thimet)</v>
          </cell>
          <cell r="E709">
            <v>1</v>
          </cell>
          <cell r="F709" t="str">
            <v>Phorate (Thimet)</v>
          </cell>
          <cell r="G709">
            <v>5</v>
          </cell>
        </row>
        <row r="710">
          <cell r="B710" t="str">
            <v>Phosdrin (Mevinphos)</v>
          </cell>
          <cell r="C710" t="str">
            <v>7786-34-7</v>
          </cell>
          <cell r="D710" t="str">
            <v>Phosdrin (Mevinphos)</v>
          </cell>
          <cell r="E710">
            <v>2</v>
          </cell>
          <cell r="F710" t="str">
            <v>Phosdrin (Mevinphos)</v>
          </cell>
          <cell r="G710">
            <v>10</v>
          </cell>
        </row>
        <row r="711">
          <cell r="B711" t="str">
            <v>Phosgene (carbonyl chloride)</v>
          </cell>
          <cell r="C711" t="str">
            <v>75-44-5</v>
          </cell>
          <cell r="D711" t="str">
            <v>Phosgene (carbonyl chloride)</v>
          </cell>
          <cell r="E711">
            <v>8</v>
          </cell>
          <cell r="F711" t="str">
            <v>Phosgene (carbonyl chloride)</v>
          </cell>
          <cell r="G711">
            <v>40</v>
          </cell>
        </row>
        <row r="712">
          <cell r="B712" t="str">
            <v>Phosphine</v>
          </cell>
          <cell r="C712" t="str">
            <v>7803-51-2</v>
          </cell>
          <cell r="D712" t="str">
            <v>Phosphine</v>
          </cell>
          <cell r="E712">
            <v>8</v>
          </cell>
          <cell r="F712" t="str">
            <v>Phosphine</v>
          </cell>
          <cell r="G712">
            <v>40</v>
          </cell>
        </row>
        <row r="713">
          <cell r="B713" t="str">
            <v>Phosphoric acid</v>
          </cell>
          <cell r="C713" t="str">
            <v>7664-38-2</v>
          </cell>
          <cell r="D713" t="str">
            <v>Phosphoric acid</v>
          </cell>
          <cell r="E713">
            <v>20</v>
          </cell>
          <cell r="F713" t="str">
            <v>Phosphoric acid</v>
          </cell>
          <cell r="G713">
            <v>100</v>
          </cell>
        </row>
        <row r="714">
          <cell r="B714" t="str">
            <v>Phosphorous (yellow)</v>
          </cell>
          <cell r="C714" t="str">
            <v>7723-14-0</v>
          </cell>
          <cell r="D714" t="str">
            <v>Phosphorous (yellow)</v>
          </cell>
          <cell r="E714">
            <v>2</v>
          </cell>
          <cell r="F714" t="str">
            <v>Phosphorous (yellow)</v>
          </cell>
          <cell r="G714">
            <v>10</v>
          </cell>
        </row>
        <row r="715">
          <cell r="B715" t="str">
            <v>Phosphorous oxychloride</v>
          </cell>
          <cell r="C715" t="str">
            <v>10025-87-3</v>
          </cell>
          <cell r="D715" t="str">
            <v>Phosphorous oxychloride</v>
          </cell>
          <cell r="E715">
            <v>12</v>
          </cell>
          <cell r="F715" t="str">
            <v>Phosphorous oxychloride</v>
          </cell>
          <cell r="G715">
            <v>60</v>
          </cell>
        </row>
        <row r="716">
          <cell r="B716" t="str">
            <v>Phosphorous pentachloride</v>
          </cell>
          <cell r="C716" t="str">
            <v>10026-13-8</v>
          </cell>
          <cell r="D716" t="str">
            <v>Phosphorous pentachloride</v>
          </cell>
          <cell r="E716">
            <v>20</v>
          </cell>
          <cell r="F716" t="str">
            <v>Phosphorous pentachloride</v>
          </cell>
          <cell r="G716">
            <v>100</v>
          </cell>
        </row>
        <row r="717">
          <cell r="B717" t="str">
            <v>Phosphorous pentasulfide</v>
          </cell>
          <cell r="C717" t="str">
            <v>1314-80-3</v>
          </cell>
          <cell r="D717" t="str">
            <v>Phosphorous pentasulfide</v>
          </cell>
          <cell r="E717">
            <v>20</v>
          </cell>
          <cell r="F717" t="str">
            <v>Phosphorous pentasulfide</v>
          </cell>
          <cell r="G717">
            <v>100</v>
          </cell>
        </row>
        <row r="718">
          <cell r="B718" t="str">
            <v>Phosphorous trichloride</v>
          </cell>
          <cell r="C718" t="str">
            <v>7719-12-2</v>
          </cell>
          <cell r="D718" t="str">
            <v>Phosphorous trichloride</v>
          </cell>
          <cell r="E718">
            <v>30</v>
          </cell>
          <cell r="F718" t="str">
            <v>Phosphorous trichloride</v>
          </cell>
          <cell r="G718">
            <v>150</v>
          </cell>
        </row>
        <row r="719">
          <cell r="B719" t="str">
            <v>Phthalic anhydride</v>
          </cell>
          <cell r="C719" t="str">
            <v>85-44-9</v>
          </cell>
          <cell r="D719" t="str">
            <v>Phthalic anhydride</v>
          </cell>
          <cell r="E719">
            <v>120</v>
          </cell>
          <cell r="F719" t="str">
            <v>Phthalic anhydride</v>
          </cell>
          <cell r="G719">
            <v>600</v>
          </cell>
        </row>
        <row r="720">
          <cell r="B720" t="str">
            <v>m-Phthalodinitrile</v>
          </cell>
          <cell r="C720" t="str">
            <v>626-17-5</v>
          </cell>
          <cell r="D720" t="str">
            <v>m-Phthalodinitrile</v>
          </cell>
          <cell r="E720">
            <v>100</v>
          </cell>
          <cell r="F720" t="str">
            <v>m-Phthalodinitrile</v>
          </cell>
          <cell r="G720">
            <v>500</v>
          </cell>
        </row>
        <row r="721">
          <cell r="B721" t="str">
            <v>Picloram</v>
          </cell>
          <cell r="C721" t="str">
            <v>1918-02-1</v>
          </cell>
          <cell r="D721" t="str">
            <v>Picloram</v>
          </cell>
          <cell r="E721">
            <v>200</v>
          </cell>
          <cell r="F721" t="str">
            <v>Picloram</v>
          </cell>
          <cell r="G721">
            <v>1000</v>
          </cell>
        </row>
        <row r="722">
          <cell r="B722" t="str">
            <v>Picric acid</v>
          </cell>
          <cell r="C722" t="str">
            <v>88-89-1</v>
          </cell>
          <cell r="D722" t="str">
            <v>Picric acid</v>
          </cell>
          <cell r="E722">
            <v>2</v>
          </cell>
          <cell r="F722" t="str">
            <v>Picric acid</v>
          </cell>
          <cell r="G722">
            <v>10</v>
          </cell>
        </row>
        <row r="723">
          <cell r="B723" t="str">
            <v>Pindone</v>
          </cell>
          <cell r="C723" t="str">
            <v>83-26-1</v>
          </cell>
          <cell r="D723" t="str">
            <v>Pindone</v>
          </cell>
          <cell r="E723">
            <v>2</v>
          </cell>
          <cell r="F723" t="str">
            <v>Pindone</v>
          </cell>
          <cell r="G723">
            <v>10</v>
          </cell>
        </row>
        <row r="724">
          <cell r="B724" t="str">
            <v>Piperazine dihydrochloride</v>
          </cell>
          <cell r="C724" t="str">
            <v>142-64-3</v>
          </cell>
          <cell r="D724" t="str">
            <v>Piperazine dihydrochloride</v>
          </cell>
          <cell r="E724">
            <v>100</v>
          </cell>
          <cell r="F724" t="str">
            <v>Piperazine dihydrochloride</v>
          </cell>
          <cell r="G724">
            <v>500</v>
          </cell>
        </row>
        <row r="725">
          <cell r="B725" t="str">
            <v>Pival (2-Pivalyl-1,3-indandione)</v>
          </cell>
          <cell r="C725" t="str">
            <v>83-26-1</v>
          </cell>
          <cell r="D725" t="str">
            <v>Pival (2-Pivalyl-1,3-indandione)</v>
          </cell>
          <cell r="E725">
            <v>2</v>
          </cell>
          <cell r="F725" t="str">
            <v>Pival (2-Pivalyl-1,3-indandione)</v>
          </cell>
          <cell r="G725">
            <v>10</v>
          </cell>
        </row>
        <row r="726">
          <cell r="B726" t="str">
            <v>Platinum (metal)</v>
          </cell>
          <cell r="C726" t="str">
            <v>7440-06-4</v>
          </cell>
          <cell r="D726" t="str">
            <v>Platinum (metal)</v>
          </cell>
          <cell r="E726">
            <v>20</v>
          </cell>
          <cell r="F726" t="str">
            <v>Platinum (metal)</v>
          </cell>
          <cell r="G726">
            <v>100</v>
          </cell>
        </row>
        <row r="727">
          <cell r="B727" t="str">
            <v>Platinum (soluble salts) (as Pt)</v>
          </cell>
          <cell r="C727" t="str">
            <v>--</v>
          </cell>
          <cell r="D727" t="str">
            <v>Platinum (soluble salts) (as Pt)</v>
          </cell>
          <cell r="E727">
            <v>0.04</v>
          </cell>
          <cell r="F727" t="str">
            <v>Platinum (soluble salts) (as Pt)</v>
          </cell>
          <cell r="G727">
            <v>0.2</v>
          </cell>
        </row>
        <row r="728">
          <cell r="B728" t="str">
            <v>Polytetrafluoroethylene decomposition products</v>
          </cell>
          <cell r="C728" t="str">
            <v>--</v>
          </cell>
          <cell r="D728" t="str">
            <v>Polytetrafluoroethylene decomposition products</v>
          </cell>
          <cell r="E728" t="str">
            <v>--</v>
          </cell>
          <cell r="F728" t="str">
            <v>Polytetrafluoroethylene decomposition products</v>
          </cell>
          <cell r="G728" t="str">
            <v>--</v>
          </cell>
        </row>
        <row r="729">
          <cell r="B729" t="str">
            <v>Potassium hydroxide </v>
          </cell>
          <cell r="C729" t="str">
            <v>1310-58-3</v>
          </cell>
          <cell r="D729" t="str">
            <v>Potassium hydroxide </v>
          </cell>
          <cell r="E729" t="str">
            <v>--</v>
          </cell>
          <cell r="F729" t="str">
            <v>Potassium hydroxide </v>
          </cell>
          <cell r="G729" t="str">
            <v>--</v>
          </cell>
        </row>
        <row r="730">
          <cell r="B730" t="str">
            <v>Prednisone</v>
          </cell>
          <cell r="C730" t="str">
            <v>53-03-2</v>
          </cell>
          <cell r="D730" t="str">
            <v>Prednisone</v>
          </cell>
          <cell r="E730" t="str">
            <v>--</v>
          </cell>
          <cell r="F730" t="str">
            <v>Prednisone</v>
          </cell>
          <cell r="G730" t="str">
            <v>--</v>
          </cell>
        </row>
        <row r="731">
          <cell r="B731" t="str">
            <v>Propane</v>
          </cell>
          <cell r="C731" t="str">
            <v>74-98-6</v>
          </cell>
          <cell r="D731" t="str">
            <v>Propane</v>
          </cell>
          <cell r="E731" t="str">
            <v>--</v>
          </cell>
          <cell r="F731" t="str">
            <v>Propane</v>
          </cell>
          <cell r="G731" t="str">
            <v>--</v>
          </cell>
        </row>
        <row r="732">
          <cell r="B732" t="str">
            <v>Propanethiol</v>
          </cell>
          <cell r="C732" t="str">
            <v>75-33-2</v>
          </cell>
          <cell r="D732" t="str">
            <v>Propanethiol</v>
          </cell>
          <cell r="E732">
            <v>36000</v>
          </cell>
          <cell r="F732" t="str">
            <v>Propanethiol</v>
          </cell>
          <cell r="G732">
            <v>180000</v>
          </cell>
        </row>
        <row r="733">
          <cell r="B733" t="str">
            <v>Propargyl alcohol</v>
          </cell>
          <cell r="C733" t="str">
            <v>107-19-7</v>
          </cell>
          <cell r="D733" t="str">
            <v>Propargyl alcohol</v>
          </cell>
          <cell r="E733">
            <v>40</v>
          </cell>
          <cell r="F733" t="str">
            <v>Propargyl alcohol</v>
          </cell>
          <cell r="G733">
            <v>200</v>
          </cell>
        </row>
        <row r="734">
          <cell r="B734" t="str">
            <v>Propionic acid </v>
          </cell>
          <cell r="C734" t="str">
            <v>79-09-4</v>
          </cell>
          <cell r="D734" t="str">
            <v>Propionic acid </v>
          </cell>
          <cell r="E734">
            <v>600</v>
          </cell>
          <cell r="F734" t="str">
            <v>Propionic acid </v>
          </cell>
          <cell r="G734">
            <v>3000</v>
          </cell>
        </row>
        <row r="735">
          <cell r="B735" t="str">
            <v>Propionitrile</v>
          </cell>
          <cell r="C735" t="str">
            <v>107-12-0</v>
          </cell>
          <cell r="D735" t="str">
            <v>Propionitrile</v>
          </cell>
          <cell r="E735">
            <v>280</v>
          </cell>
          <cell r="F735" t="str">
            <v>Propionitrile</v>
          </cell>
          <cell r="G735">
            <v>1400</v>
          </cell>
        </row>
        <row r="736">
          <cell r="B736" t="str">
            <v>Propoxur</v>
          </cell>
          <cell r="C736" t="str">
            <v>114-26-1</v>
          </cell>
          <cell r="D736" t="str">
            <v>Propoxur</v>
          </cell>
          <cell r="E736">
            <v>10</v>
          </cell>
          <cell r="F736" t="str">
            <v>Propoxur</v>
          </cell>
          <cell r="G736">
            <v>50</v>
          </cell>
        </row>
        <row r="737">
          <cell r="B737" t="str">
            <v>n-Propyl acetate</v>
          </cell>
          <cell r="C737" t="str">
            <v>109-60-4</v>
          </cell>
          <cell r="D737" t="str">
            <v>n-Propyl acetate</v>
          </cell>
          <cell r="E737">
            <v>16800</v>
          </cell>
          <cell r="F737" t="str">
            <v>n-Propyl acetate</v>
          </cell>
          <cell r="G737">
            <v>84000</v>
          </cell>
        </row>
        <row r="738">
          <cell r="B738" t="str">
            <v>Propyl alcohol</v>
          </cell>
          <cell r="C738" t="str">
            <v>71-23-8</v>
          </cell>
          <cell r="D738" t="str">
            <v>Propyl alcohol</v>
          </cell>
          <cell r="E738">
            <v>10000</v>
          </cell>
          <cell r="F738" t="str">
            <v>Propyl alcohol</v>
          </cell>
          <cell r="G738">
            <v>50000</v>
          </cell>
        </row>
        <row r="739">
          <cell r="B739" t="str">
            <v>Propylene</v>
          </cell>
          <cell r="C739" t="str">
            <v>115-07-1</v>
          </cell>
          <cell r="D739" t="str">
            <v>Propylene</v>
          </cell>
          <cell r="E739" t="str">
            <v>--</v>
          </cell>
          <cell r="F739" t="str">
            <v>Propylene</v>
          </cell>
          <cell r="G739" t="str">
            <v>--</v>
          </cell>
        </row>
        <row r="740">
          <cell r="B740" t="str">
            <v>Propylene dichloride</v>
          </cell>
          <cell r="C740" t="str">
            <v>78-87-5</v>
          </cell>
          <cell r="D740" t="str">
            <v>Propylene dichloride</v>
          </cell>
          <cell r="E740">
            <v>7000</v>
          </cell>
          <cell r="F740" t="str">
            <v>Propylene dichloride</v>
          </cell>
          <cell r="G740">
            <v>35000</v>
          </cell>
        </row>
        <row r="741">
          <cell r="B741" t="str">
            <v>Propylene glycol dinitrate</v>
          </cell>
          <cell r="C741" t="str">
            <v>6423-43-4</v>
          </cell>
          <cell r="D741" t="str">
            <v>Propylene glycol dinitrate</v>
          </cell>
          <cell r="E741">
            <v>6</v>
          </cell>
          <cell r="F741" t="str">
            <v>Propylene glycol dinitrate</v>
          </cell>
          <cell r="G741">
            <v>30</v>
          </cell>
        </row>
        <row r="742">
          <cell r="B742" t="str">
            <v>Propylene glycol monomethyl ether</v>
          </cell>
          <cell r="C742" t="str">
            <v>107-98-2</v>
          </cell>
          <cell r="D742" t="str">
            <v>Propylene glycol monomethyl ether</v>
          </cell>
          <cell r="E742">
            <v>7200</v>
          </cell>
          <cell r="F742" t="str">
            <v>Propylene glycol monomethyl ether</v>
          </cell>
          <cell r="G742">
            <v>36000</v>
          </cell>
        </row>
        <row r="743">
          <cell r="B743" t="str">
            <v>Propylene oxide</v>
          </cell>
          <cell r="C743" t="str">
            <v>75-56-9</v>
          </cell>
          <cell r="D743" t="str">
            <v>Propylene oxide</v>
          </cell>
          <cell r="E743">
            <v>1000</v>
          </cell>
          <cell r="F743" t="str">
            <v>Propylene oxide</v>
          </cell>
          <cell r="G743">
            <v>5000</v>
          </cell>
        </row>
        <row r="744">
          <cell r="B744" t="str">
            <v>n-Propyl nitrate</v>
          </cell>
          <cell r="C744" t="str">
            <v>627-13-4</v>
          </cell>
          <cell r="D744" t="str">
            <v>n-Propyl nitrate</v>
          </cell>
          <cell r="E744">
            <v>2100</v>
          </cell>
          <cell r="F744" t="str">
            <v>n-Propyl nitrate</v>
          </cell>
          <cell r="G744">
            <v>10500</v>
          </cell>
        </row>
        <row r="745">
          <cell r="B745" t="str">
            <v>Pyrethrum</v>
          </cell>
          <cell r="C745" t="str">
            <v>8003-34-7</v>
          </cell>
          <cell r="D745" t="str">
            <v>Pyrethrum</v>
          </cell>
          <cell r="E745">
            <v>100</v>
          </cell>
          <cell r="F745" t="str">
            <v>Pyrethrum</v>
          </cell>
          <cell r="G745">
            <v>500</v>
          </cell>
        </row>
        <row r="746">
          <cell r="B746" t="str">
            <v>Pyridine</v>
          </cell>
          <cell r="C746" t="str">
            <v>110-86-1</v>
          </cell>
          <cell r="D746" t="str">
            <v>Pyridine</v>
          </cell>
          <cell r="E746">
            <v>300</v>
          </cell>
          <cell r="F746" t="str">
            <v>Pyridine</v>
          </cell>
          <cell r="G746">
            <v>1500</v>
          </cell>
        </row>
        <row r="747">
          <cell r="B747" t="str">
            <v>Quinone</v>
          </cell>
          <cell r="C747" t="str">
            <v>106-51-4</v>
          </cell>
          <cell r="D747" t="str">
            <v>Quinone</v>
          </cell>
          <cell r="E747">
            <v>8</v>
          </cell>
          <cell r="F747" t="str">
            <v>Quinone</v>
          </cell>
          <cell r="G747">
            <v>40</v>
          </cell>
        </row>
        <row r="748">
          <cell r="B748" t="str">
            <v>RDX</v>
          </cell>
          <cell r="C748" t="str">
            <v>121-82-4</v>
          </cell>
          <cell r="D748" t="str">
            <v>RDX</v>
          </cell>
          <cell r="E748">
            <v>30</v>
          </cell>
          <cell r="F748" t="str">
            <v>RDX</v>
          </cell>
          <cell r="G748">
            <v>150</v>
          </cell>
        </row>
        <row r="749">
          <cell r="B749" t="str">
            <v>Resorcinol</v>
          </cell>
          <cell r="C749" t="str">
            <v>108-46-3</v>
          </cell>
          <cell r="D749" t="str">
            <v>Resorcinol</v>
          </cell>
          <cell r="E749">
            <v>900</v>
          </cell>
          <cell r="F749" t="str">
            <v>Resorcinol</v>
          </cell>
          <cell r="G749">
            <v>4500</v>
          </cell>
        </row>
        <row r="750">
          <cell r="B750" t="str">
            <v>Rhodium, Metal fume &amp; dusts (as Rh)</v>
          </cell>
          <cell r="C750" t="str">
            <v>7440-16-6</v>
          </cell>
          <cell r="D750" t="str">
            <v>Rhodium, Metal fume &amp; dusts (as Rh)</v>
          </cell>
          <cell r="E750">
            <v>2</v>
          </cell>
          <cell r="F750" t="str">
            <v>Rhodium, Metal fume &amp; dusts (as Rh)</v>
          </cell>
          <cell r="G750">
            <v>10</v>
          </cell>
        </row>
        <row r="751">
          <cell r="B751" t="str">
            <v>Rhodium, insoluble compounds</v>
          </cell>
          <cell r="C751" t="str">
            <v>--</v>
          </cell>
          <cell r="D751" t="str">
            <v>Rhodium, insoluble compounds</v>
          </cell>
          <cell r="E751">
            <v>20</v>
          </cell>
          <cell r="F751" t="str">
            <v>Rhodium, insoluble compounds</v>
          </cell>
          <cell r="G751">
            <v>100</v>
          </cell>
        </row>
        <row r="752">
          <cell r="B752" t="str">
            <v>Rhodium, soluble salts (as Rh)</v>
          </cell>
          <cell r="C752" t="str">
            <v>--</v>
          </cell>
          <cell r="D752" t="str">
            <v>Rhodium, soluble salts (as Rh)</v>
          </cell>
          <cell r="E752">
            <v>0.02</v>
          </cell>
          <cell r="F752" t="str">
            <v>Rhodium, soluble salts (as Rh)</v>
          </cell>
          <cell r="G752">
            <v>0.1</v>
          </cell>
        </row>
        <row r="753">
          <cell r="B753" t="str">
            <v>Ronnel</v>
          </cell>
          <cell r="C753" t="str">
            <v>299-84-3</v>
          </cell>
          <cell r="D753" t="str">
            <v>Ronnel</v>
          </cell>
          <cell r="E753">
            <v>200</v>
          </cell>
          <cell r="F753" t="str">
            <v>Ronnel</v>
          </cell>
          <cell r="G753">
            <v>1000</v>
          </cell>
        </row>
        <row r="754">
          <cell r="B754" t="str">
            <v>Rosin core solder pyrolysis products (as formaldehyde)</v>
          </cell>
          <cell r="C754" t="str">
            <v>--</v>
          </cell>
          <cell r="D754" t="str">
            <v>Rosin core solder pyrolysis products (as formaldehyde)</v>
          </cell>
          <cell r="E754">
            <v>2</v>
          </cell>
          <cell r="F754" t="str">
            <v>Rosin core solder pyrolysis products (as formaldehyde)</v>
          </cell>
          <cell r="G754">
            <v>10</v>
          </cell>
        </row>
        <row r="755">
          <cell r="B755" t="str">
            <v>Rotenone (commercial)</v>
          </cell>
          <cell r="C755" t="str">
            <v>83-79-4</v>
          </cell>
          <cell r="D755" t="str">
            <v>Rotenone (commercial)</v>
          </cell>
          <cell r="E755">
            <v>100</v>
          </cell>
          <cell r="F755" t="str">
            <v>Rotenone (commercial)</v>
          </cell>
          <cell r="G755">
            <v>500</v>
          </cell>
        </row>
        <row r="756">
          <cell r="B756" t="str">
            <v>Rouge</v>
          </cell>
          <cell r="C756" t="str">
            <v>1309-37-1</v>
          </cell>
          <cell r="D756" t="str">
            <v>Rouge</v>
          </cell>
          <cell r="E756" t="str">
            <v>--</v>
          </cell>
          <cell r="F756" t="str">
            <v>Rouge</v>
          </cell>
          <cell r="G756" t="str">
            <v>--</v>
          </cell>
        </row>
        <row r="757">
          <cell r="B757" t="str">
            <v>Selenium compounds (as Se)</v>
          </cell>
          <cell r="C757" t="str">
            <v>--</v>
          </cell>
          <cell r="D757" t="str">
            <v>Selenium compounds (as Se)</v>
          </cell>
          <cell r="E757">
            <v>4</v>
          </cell>
          <cell r="F757" t="str">
            <v>Selenium compounds (as Se)</v>
          </cell>
          <cell r="G757">
            <v>20</v>
          </cell>
        </row>
        <row r="758">
          <cell r="B758" t="str">
            <v>Selenium hexafluoride</v>
          </cell>
          <cell r="C758" t="str">
            <v>7783-79-1</v>
          </cell>
          <cell r="D758" t="str">
            <v>Selenium hexafluoride</v>
          </cell>
          <cell r="E758">
            <v>4</v>
          </cell>
          <cell r="F758" t="str">
            <v>Selenium hexafluoride</v>
          </cell>
          <cell r="G758">
            <v>20</v>
          </cell>
        </row>
        <row r="759">
          <cell r="B759" t="str">
            <v>Sesone</v>
          </cell>
          <cell r="C759" t="str">
            <v>136-78-7</v>
          </cell>
          <cell r="D759" t="str">
            <v>Sesone</v>
          </cell>
          <cell r="E759">
            <v>200</v>
          </cell>
          <cell r="F759" t="str">
            <v>Sesone</v>
          </cell>
          <cell r="G759">
            <v>1000</v>
          </cell>
        </row>
        <row r="760">
          <cell r="B760" t="str">
            <v>Silane</v>
          </cell>
          <cell r="C760" t="str">
            <v>7803-62-5</v>
          </cell>
          <cell r="D760" t="str">
            <v>Silane</v>
          </cell>
          <cell r="E760">
            <v>140</v>
          </cell>
          <cell r="F760" t="str">
            <v>Silane</v>
          </cell>
          <cell r="G760">
            <v>700</v>
          </cell>
        </row>
        <row r="761">
          <cell r="B761" t="str">
            <v>Silica, amorphous</v>
          </cell>
          <cell r="C761" t="str">
            <v>60676-86-0</v>
          </cell>
          <cell r="D761" t="str">
            <v>Silica, amorphous</v>
          </cell>
          <cell r="E761" t="str">
            <v>--</v>
          </cell>
          <cell r="F761" t="str">
            <v>Silica, amorphous</v>
          </cell>
          <cell r="G761" t="str">
            <v>--</v>
          </cell>
        </row>
        <row r="762">
          <cell r="B762" t="str">
            <v>Silicon carbide</v>
          </cell>
          <cell r="C762" t="str">
            <v>409-21-2</v>
          </cell>
          <cell r="D762" t="str">
            <v>Silicon carbide</v>
          </cell>
          <cell r="E762" t="str">
            <v>--</v>
          </cell>
          <cell r="F762" t="str">
            <v>Silicon carbide</v>
          </cell>
          <cell r="G762" t="str">
            <v>--</v>
          </cell>
        </row>
        <row r="763">
          <cell r="B763" t="str">
            <v>Silver, metal</v>
          </cell>
          <cell r="C763" t="str">
            <v>7440-22-4</v>
          </cell>
          <cell r="D763" t="str">
            <v>Silver, metal</v>
          </cell>
          <cell r="E763">
            <v>0.2</v>
          </cell>
          <cell r="F763" t="str">
            <v>Silver, metal</v>
          </cell>
          <cell r="G763">
            <v>1</v>
          </cell>
        </row>
        <row r="764">
          <cell r="B764" t="str">
            <v>Silver, soluble compounds</v>
          </cell>
          <cell r="C764" t="str">
            <v>--</v>
          </cell>
          <cell r="D764" t="str">
            <v>Silver, soluble compounds</v>
          </cell>
          <cell r="E764">
            <v>0.2</v>
          </cell>
          <cell r="F764" t="str">
            <v>Silver, soluble compounds</v>
          </cell>
          <cell r="G764">
            <v>1</v>
          </cell>
        </row>
        <row r="765">
          <cell r="B765" t="str">
            <v>Soapstone *</v>
          </cell>
          <cell r="C765" t="str">
            <v>--</v>
          </cell>
          <cell r="D765" t="str">
            <v>Soapstone *</v>
          </cell>
          <cell r="E765" t="str">
            <v>--</v>
          </cell>
          <cell r="F765" t="str">
            <v>Soapstone *</v>
          </cell>
          <cell r="G765" t="str">
            <v>--</v>
          </cell>
        </row>
        <row r="766">
          <cell r="B766" t="str">
            <v>Sodium azide</v>
          </cell>
          <cell r="C766" t="str">
            <v>26628-22-8</v>
          </cell>
          <cell r="D766" t="str">
            <v>Sodium azide</v>
          </cell>
          <cell r="E766" t="str">
            <v>--</v>
          </cell>
          <cell r="F766" t="str">
            <v>Sodium azide</v>
          </cell>
          <cell r="G766" t="str">
            <v>--</v>
          </cell>
        </row>
        <row r="767">
          <cell r="B767" t="str">
            <v>Sodium bisulfite</v>
          </cell>
          <cell r="C767" t="str">
            <v>7631-90-5</v>
          </cell>
          <cell r="D767" t="str">
            <v>Sodium bisulfite</v>
          </cell>
          <cell r="E767">
            <v>100</v>
          </cell>
          <cell r="F767" t="str">
            <v>Sodium bisulfite</v>
          </cell>
          <cell r="G767">
            <v>500</v>
          </cell>
        </row>
        <row r="768">
          <cell r="B768" t="str">
            <v>Sodium fluoroacetate (1080)</v>
          </cell>
          <cell r="C768" t="str">
            <v>62-74-8</v>
          </cell>
          <cell r="D768" t="str">
            <v>Sodium fluoroacetate (1080)</v>
          </cell>
          <cell r="E768">
            <v>1</v>
          </cell>
          <cell r="F768" t="str">
            <v>Sodium fluoroacetate (1080)</v>
          </cell>
          <cell r="G768">
            <v>5</v>
          </cell>
        </row>
        <row r="769">
          <cell r="B769" t="str">
            <v>Sodium hydroxide</v>
          </cell>
          <cell r="C769" t="str">
            <v>1310-73-2</v>
          </cell>
          <cell r="D769" t="str">
            <v>Sodium hydroxide</v>
          </cell>
          <cell r="E769">
            <v>40</v>
          </cell>
          <cell r="F769" t="str">
            <v>Sodium hydroxide</v>
          </cell>
          <cell r="G769">
            <v>200</v>
          </cell>
        </row>
        <row r="770">
          <cell r="B770" t="str">
            <v>Sodium metabisulfite</v>
          </cell>
          <cell r="C770" t="str">
            <v>7681-57-4</v>
          </cell>
          <cell r="D770" t="str">
            <v>Sodium metabisulfite</v>
          </cell>
          <cell r="E770">
            <v>100</v>
          </cell>
          <cell r="F770" t="str">
            <v>Sodium metabisulfite</v>
          </cell>
          <cell r="G770" t="str">
            <v>--</v>
          </cell>
        </row>
        <row r="771">
          <cell r="B771" t="str">
            <v>Sprionolactone</v>
          </cell>
          <cell r="C771" t="str">
            <v>52-01-7</v>
          </cell>
          <cell r="D771" t="str">
            <v>Sprionolactone</v>
          </cell>
          <cell r="E771" t="str">
            <v>--</v>
          </cell>
          <cell r="F771" t="str">
            <v>Sprionolactone</v>
          </cell>
          <cell r="G771" t="str">
            <v>--</v>
          </cell>
        </row>
        <row r="772">
          <cell r="B772" t="str">
            <v>Stibine</v>
          </cell>
          <cell r="C772" t="str">
            <v>7803-52-3</v>
          </cell>
          <cell r="D772" t="str">
            <v>Stibine</v>
          </cell>
          <cell r="E772">
            <v>10</v>
          </cell>
          <cell r="F772" t="str">
            <v>Stibine</v>
          </cell>
          <cell r="G772">
            <v>50</v>
          </cell>
        </row>
        <row r="773">
          <cell r="B773" t="str">
            <v>Stoddard solvent *</v>
          </cell>
          <cell r="C773" t="str">
            <v>8052-41-3</v>
          </cell>
          <cell r="D773" t="str">
            <v>Stoddard solvent *</v>
          </cell>
          <cell r="E773">
            <v>7000</v>
          </cell>
          <cell r="F773" t="str">
            <v>Stoddard solvent *</v>
          </cell>
          <cell r="G773">
            <v>35000</v>
          </cell>
        </row>
        <row r="774">
          <cell r="B774" t="str">
            <v>Strychnine</v>
          </cell>
          <cell r="C774" t="str">
            <v>57-24-9</v>
          </cell>
          <cell r="D774" t="str">
            <v>Strychnine</v>
          </cell>
          <cell r="E774">
            <v>3</v>
          </cell>
          <cell r="F774" t="str">
            <v>Strychnine</v>
          </cell>
          <cell r="G774">
            <v>15</v>
          </cell>
        </row>
        <row r="775">
          <cell r="B775" t="str">
            <v>Styrene, monomer</v>
          </cell>
          <cell r="C775" t="str">
            <v>100-42-5</v>
          </cell>
          <cell r="D775" t="str">
            <v>Styrene, monomer</v>
          </cell>
          <cell r="E775">
            <v>4300</v>
          </cell>
          <cell r="F775" t="str">
            <v>Styrene, monomer</v>
          </cell>
          <cell r="G775">
            <v>21500</v>
          </cell>
        </row>
        <row r="776">
          <cell r="B776" t="str">
            <v>Styrene oxide</v>
          </cell>
          <cell r="C776" t="str">
            <v>96-09-3</v>
          </cell>
          <cell r="D776" t="str">
            <v>Styrene oxide</v>
          </cell>
          <cell r="E776" t="str">
            <v>--</v>
          </cell>
          <cell r="F776" t="str">
            <v>Styrene oxide</v>
          </cell>
          <cell r="G776" t="str">
            <v>--</v>
          </cell>
        </row>
        <row r="777">
          <cell r="B777" t="str">
            <v>Subtilisins (proetolytic enzymes as 100% pure crystalline enzyme)</v>
          </cell>
          <cell r="C777" t="str">
            <v>1395-21-7</v>
          </cell>
          <cell r="D777" t="str">
            <v>Subtilisins (proetolytic enzymes as 100% pure crystalline enzyme)</v>
          </cell>
          <cell r="E777" t="str">
            <v>--</v>
          </cell>
          <cell r="F777" t="str">
            <v>Subtilisins (proetolytic enzymes as 100% pure crystalline enzyme)</v>
          </cell>
          <cell r="G777" t="str">
            <v>--</v>
          </cell>
        </row>
        <row r="778">
          <cell r="B778" t="str">
            <v>Succinonitrile</v>
          </cell>
          <cell r="C778" t="str">
            <v>110-61-2</v>
          </cell>
          <cell r="D778" t="str">
            <v>Succinonitrile</v>
          </cell>
          <cell r="E778">
            <v>400</v>
          </cell>
          <cell r="F778" t="str">
            <v>Succinonitrile</v>
          </cell>
          <cell r="G778">
            <v>2000</v>
          </cell>
        </row>
        <row r="779">
          <cell r="B779" t="str">
            <v>Sulfafurazole</v>
          </cell>
          <cell r="C779" t="str">
            <v>127-69-5</v>
          </cell>
          <cell r="D779" t="str">
            <v>Sulfafurazole</v>
          </cell>
          <cell r="E779" t="str">
            <v>--</v>
          </cell>
          <cell r="F779" t="str">
            <v>Sulfafurazole</v>
          </cell>
          <cell r="G779" t="str">
            <v>--</v>
          </cell>
        </row>
        <row r="780">
          <cell r="B780" t="str">
            <v>Sulfamethoxazole</v>
          </cell>
          <cell r="C780" t="str">
            <v>723-46-6</v>
          </cell>
          <cell r="D780" t="str">
            <v>Sulfamethoxazole</v>
          </cell>
          <cell r="E780" t="str">
            <v>--</v>
          </cell>
          <cell r="F780" t="str">
            <v>Sulfamethoxazole</v>
          </cell>
          <cell r="G780" t="str">
            <v>--</v>
          </cell>
        </row>
        <row r="781">
          <cell r="B781" t="str">
            <v>Sulfotep</v>
          </cell>
          <cell r="C781" t="str">
            <v>3689-24-5</v>
          </cell>
          <cell r="D781" t="str">
            <v>Sulfotep</v>
          </cell>
          <cell r="E781">
            <v>4</v>
          </cell>
          <cell r="F781" t="str">
            <v>Sulfotep</v>
          </cell>
          <cell r="G781">
            <v>20</v>
          </cell>
        </row>
        <row r="782">
          <cell r="B782" t="str">
            <v>Sulfur hexafluoride</v>
          </cell>
          <cell r="C782" t="str">
            <v>2551-62-4</v>
          </cell>
          <cell r="D782" t="str">
            <v>Sulfur hexafluoride</v>
          </cell>
          <cell r="E782">
            <v>120000</v>
          </cell>
          <cell r="F782" t="str">
            <v>Sulfur hexafluoride</v>
          </cell>
          <cell r="G782">
            <v>600000</v>
          </cell>
        </row>
        <row r="783">
          <cell r="B783" t="str">
            <v>Sulfuric acid</v>
          </cell>
          <cell r="C783" t="str">
            <v>7664-93-9</v>
          </cell>
          <cell r="D783" t="str">
            <v>Sulfuric acid</v>
          </cell>
          <cell r="E783">
            <v>20</v>
          </cell>
          <cell r="F783" t="str">
            <v>Sulfuric acid</v>
          </cell>
          <cell r="G783">
            <v>100</v>
          </cell>
        </row>
        <row r="784">
          <cell r="B784" t="str">
            <v>Sulfur monochloride</v>
          </cell>
          <cell r="C784" t="str">
            <v>10025-67-9</v>
          </cell>
          <cell r="D784" t="str">
            <v>Sulfur monochloride</v>
          </cell>
          <cell r="E784">
            <v>120</v>
          </cell>
          <cell r="F784" t="str">
            <v>Sulfur monochloride</v>
          </cell>
          <cell r="G784">
            <v>600</v>
          </cell>
        </row>
        <row r="785">
          <cell r="B785" t="str">
            <v>Sulfur pentafluoride</v>
          </cell>
          <cell r="C785" t="str">
            <v>5714-22-7</v>
          </cell>
          <cell r="D785" t="str">
            <v>Sulfur pentafluoride</v>
          </cell>
          <cell r="E785">
            <v>5</v>
          </cell>
          <cell r="F785" t="str">
            <v>Sulfur pentafluoride</v>
          </cell>
          <cell r="G785">
            <v>25</v>
          </cell>
        </row>
        <row r="786">
          <cell r="B786" t="str">
            <v>Sulfur tetrafluoride</v>
          </cell>
          <cell r="C786" t="str">
            <v>7783-60-0</v>
          </cell>
          <cell r="D786" t="str">
            <v>Sulfur tetrafluoride</v>
          </cell>
          <cell r="E786">
            <v>8</v>
          </cell>
          <cell r="F786" t="str">
            <v>Sulfur tetrafluoride</v>
          </cell>
          <cell r="G786">
            <v>40</v>
          </cell>
        </row>
        <row r="787">
          <cell r="B787" t="str">
            <v>Sulfuryl fluoride</v>
          </cell>
          <cell r="C787" t="str">
            <v>2699-79-8</v>
          </cell>
          <cell r="D787" t="str">
            <v>Sulfuryl fluoride</v>
          </cell>
          <cell r="E787">
            <v>400</v>
          </cell>
          <cell r="F787" t="str">
            <v>Sulfuryl fluoride</v>
          </cell>
          <cell r="G787">
            <v>2000</v>
          </cell>
        </row>
        <row r="788">
          <cell r="B788" t="str">
            <v>Sulprofos</v>
          </cell>
          <cell r="C788" t="str">
            <v>35400-43-2</v>
          </cell>
          <cell r="D788" t="str">
            <v>Sulprofos</v>
          </cell>
          <cell r="E788">
            <v>20</v>
          </cell>
          <cell r="F788" t="str">
            <v>Sulprofos</v>
          </cell>
          <cell r="G788">
            <v>100</v>
          </cell>
        </row>
        <row r="789">
          <cell r="B789" t="str">
            <v>2,4,5-T</v>
          </cell>
          <cell r="C789" t="str">
            <v>93-76-5</v>
          </cell>
          <cell r="D789" t="str">
            <v>2,4,5-T</v>
          </cell>
          <cell r="E789">
            <v>200</v>
          </cell>
          <cell r="F789" t="str">
            <v>2,4,5-T</v>
          </cell>
          <cell r="G789">
            <v>1000</v>
          </cell>
        </row>
        <row r="790">
          <cell r="B790" t="str">
            <v>Tantalum</v>
          </cell>
          <cell r="C790" t="str">
            <v>7440-25-7</v>
          </cell>
          <cell r="D790" t="str">
            <v>Tantalum</v>
          </cell>
          <cell r="E790">
            <v>100</v>
          </cell>
          <cell r="F790" t="str">
            <v>Tantalum</v>
          </cell>
          <cell r="G790">
            <v>500</v>
          </cell>
        </row>
        <row r="791">
          <cell r="B791" t="str">
            <v>TEDP (Sulfotep)</v>
          </cell>
          <cell r="C791" t="str">
            <v>3689-24-5</v>
          </cell>
          <cell r="D791" t="str">
            <v>TEDP (Sulfotep)</v>
          </cell>
          <cell r="E791">
            <v>4</v>
          </cell>
          <cell r="F791" t="str">
            <v>TEDP (Sulfotep)</v>
          </cell>
          <cell r="G791">
            <v>20</v>
          </cell>
        </row>
        <row r="792">
          <cell r="B792" t="str">
            <v>Teflon decomposition products</v>
          </cell>
          <cell r="C792" t="str">
            <v>--</v>
          </cell>
          <cell r="D792" t="str">
            <v>Teflon decomposition products</v>
          </cell>
          <cell r="E792" t="str">
            <v>--</v>
          </cell>
          <cell r="F792" t="str">
            <v>Teflon decomposition products</v>
          </cell>
          <cell r="G792" t="str">
            <v>--</v>
          </cell>
        </row>
        <row r="793">
          <cell r="B793" t="str">
            <v>Tellerium &amp; compounds, as Te</v>
          </cell>
          <cell r="C793" t="str">
            <v>13494-80-9</v>
          </cell>
          <cell r="D793" t="str">
            <v>Tellerium &amp; compounds, as Te</v>
          </cell>
          <cell r="E793">
            <v>2</v>
          </cell>
          <cell r="F793" t="str">
            <v>Tellerium &amp; compounds, as Te</v>
          </cell>
          <cell r="G793">
            <v>10</v>
          </cell>
        </row>
        <row r="794">
          <cell r="B794" t="str">
            <v>Tellerium hexafluoride, as Te</v>
          </cell>
          <cell r="C794" t="str">
            <v>7783-80-4</v>
          </cell>
          <cell r="D794" t="str">
            <v>Tellerium hexafluoride, as Te</v>
          </cell>
          <cell r="E794">
            <v>4</v>
          </cell>
          <cell r="F794" t="str">
            <v>Tellerium hexafluoride, as Te</v>
          </cell>
          <cell r="G794">
            <v>20</v>
          </cell>
        </row>
        <row r="795">
          <cell r="B795" t="str">
            <v>Temephos</v>
          </cell>
          <cell r="C795" t="str">
            <v>3383-96-8</v>
          </cell>
          <cell r="D795" t="str">
            <v>Temephos</v>
          </cell>
          <cell r="E795">
            <v>200</v>
          </cell>
          <cell r="F795" t="str">
            <v>Temephos</v>
          </cell>
          <cell r="G795">
            <v>1000</v>
          </cell>
        </row>
        <row r="796">
          <cell r="B796" t="str">
            <v>TEPP</v>
          </cell>
          <cell r="C796" t="str">
            <v>107-49-3</v>
          </cell>
          <cell r="D796" t="str">
            <v>TEPP</v>
          </cell>
          <cell r="E796">
            <v>1</v>
          </cell>
          <cell r="F796" t="str">
            <v>TEPP</v>
          </cell>
          <cell r="G796">
            <v>5</v>
          </cell>
        </row>
        <row r="797">
          <cell r="B797" t="str">
            <v>Terphenyls</v>
          </cell>
          <cell r="C797" t="str">
            <v>92-94-4</v>
          </cell>
          <cell r="D797" t="str">
            <v>Terphenyls</v>
          </cell>
          <cell r="E797" t="str">
            <v>--</v>
          </cell>
          <cell r="F797" t="str">
            <v>Terphenyls</v>
          </cell>
          <cell r="G797" t="str">
            <v>--</v>
          </cell>
        </row>
        <row r="798">
          <cell r="B798" t="str">
            <v>2,3,7,8-Tetrachlorodibenzofuran</v>
          </cell>
          <cell r="C798" t="str">
            <v>51207-31-0</v>
          </cell>
          <cell r="D798" t="str">
            <v>2,3,7,8-Tetrachlorodibenzofuran</v>
          </cell>
          <cell r="E798" t="str">
            <v>--</v>
          </cell>
          <cell r="F798" t="str">
            <v>2,3,7,8-Tetrachlorodibenzofuran</v>
          </cell>
          <cell r="G798" t="str">
            <v>--</v>
          </cell>
        </row>
        <row r="799">
          <cell r="B799" t="str">
            <v>1,1,1,2-Tetrachloro-2,2-difluroethane</v>
          </cell>
          <cell r="C799" t="str">
            <v>76-11-9</v>
          </cell>
          <cell r="D799" t="str">
            <v>1,1,1,2-Tetrachloro-2,2-difluroethane</v>
          </cell>
          <cell r="E799">
            <v>83400</v>
          </cell>
          <cell r="F799" t="str">
            <v>1,1,1,2-Tetrachloro-2,2-difluroethane</v>
          </cell>
          <cell r="G799">
            <v>417000</v>
          </cell>
        </row>
        <row r="800">
          <cell r="B800" t="str">
            <v>1,1,2,2-Tetrachloro-1,2-difluoroethane</v>
          </cell>
          <cell r="C800" t="str">
            <v>76-12-0</v>
          </cell>
          <cell r="D800" t="str">
            <v>1,1,2,2-Tetrachloro-1,2-difluoroethane</v>
          </cell>
          <cell r="E800">
            <v>83400</v>
          </cell>
          <cell r="F800" t="str">
            <v>1,1,2,2-Tetrachloro-1,2-difluoroethane</v>
          </cell>
          <cell r="G800">
            <v>417000</v>
          </cell>
        </row>
        <row r="801">
          <cell r="B801" t="str">
            <v>Tetrachloronaphthalene</v>
          </cell>
          <cell r="C801" t="str">
            <v>1335-88-2</v>
          </cell>
          <cell r="D801" t="str">
            <v>Tetrachloronaphthalene</v>
          </cell>
          <cell r="E801">
            <v>40</v>
          </cell>
          <cell r="F801" t="str">
            <v>Tetrachloronaphthalene</v>
          </cell>
          <cell r="G801">
            <v>200</v>
          </cell>
        </row>
        <row r="802">
          <cell r="B802" t="str">
            <v>Tetraethyl lead (as Pb)</v>
          </cell>
          <cell r="C802" t="str">
            <v>78-00-2</v>
          </cell>
          <cell r="D802" t="str">
            <v>Tetraethyl lead (as Pb)</v>
          </cell>
          <cell r="E802">
            <v>1.5</v>
          </cell>
          <cell r="F802" t="str">
            <v>Tetraethyl lead (as Pb)</v>
          </cell>
          <cell r="G802">
            <v>7.5</v>
          </cell>
        </row>
        <row r="803">
          <cell r="B803" t="str">
            <v>Tetrahydrofuran</v>
          </cell>
          <cell r="C803" t="str">
            <v>109-99-9</v>
          </cell>
          <cell r="D803" t="str">
            <v>Tetrahydrofuran</v>
          </cell>
          <cell r="E803">
            <v>11800</v>
          </cell>
          <cell r="F803" t="str">
            <v>Tetrahydrofuran</v>
          </cell>
          <cell r="G803">
            <v>59000</v>
          </cell>
        </row>
        <row r="804">
          <cell r="B804" t="str">
            <v>Tetramethyl lead (as Pb)</v>
          </cell>
          <cell r="C804" t="str">
            <v>75-74-1</v>
          </cell>
          <cell r="D804" t="str">
            <v>Tetramethyl lead (as Pb)</v>
          </cell>
          <cell r="E804">
            <v>1.5</v>
          </cell>
          <cell r="F804" t="str">
            <v>Tetramethyl lead (as Pb)</v>
          </cell>
          <cell r="G804">
            <v>7.5</v>
          </cell>
        </row>
        <row r="805">
          <cell r="B805" t="str">
            <v>Tetramethyl succinonitrile</v>
          </cell>
          <cell r="C805" t="str">
            <v>3333-52-6</v>
          </cell>
          <cell r="D805" t="str">
            <v>Tetramethyl succinonitrile</v>
          </cell>
          <cell r="E805">
            <v>60</v>
          </cell>
          <cell r="F805" t="str">
            <v>Tetramethyl succinonitrile</v>
          </cell>
          <cell r="G805">
            <v>120</v>
          </cell>
        </row>
        <row r="806">
          <cell r="B806" t="str">
            <v>Tetranitromethane</v>
          </cell>
          <cell r="C806" t="str">
            <v>509-14-8</v>
          </cell>
          <cell r="D806" t="str">
            <v>Tetranitromethane</v>
          </cell>
          <cell r="E806">
            <v>160</v>
          </cell>
          <cell r="F806" t="str">
            <v>Tetranitromethane</v>
          </cell>
          <cell r="G806">
            <v>800</v>
          </cell>
        </row>
        <row r="807">
          <cell r="B807" t="str">
            <v>Tetrasodium pyrophosphate</v>
          </cell>
          <cell r="C807" t="str">
            <v>7722-88-5</v>
          </cell>
          <cell r="D807" t="str">
            <v>Tetrasodium pyrophosphate</v>
          </cell>
          <cell r="E807">
            <v>100</v>
          </cell>
          <cell r="F807" t="str">
            <v>Tetrasodium pyrophosphate</v>
          </cell>
          <cell r="G807">
            <v>500</v>
          </cell>
        </row>
        <row r="808">
          <cell r="B808" t="str">
            <v>Tetryl (2,4,6-trinitrophenylmethylnitramine)</v>
          </cell>
          <cell r="C808" t="str">
            <v>479-45-8</v>
          </cell>
          <cell r="D808" t="str">
            <v>Tetryl (2,4,6-trinitrophenylmethylnitramine)</v>
          </cell>
          <cell r="E808">
            <v>30</v>
          </cell>
          <cell r="F808" t="str">
            <v>Tetryl (2,4,6-trinitrophenylmethylnitramine)</v>
          </cell>
          <cell r="G808">
            <v>150</v>
          </cell>
        </row>
        <row r="809">
          <cell r="B809" t="str">
            <v>Thallium, soluble compounds (as Tl)</v>
          </cell>
          <cell r="C809" t="str">
            <v>--</v>
          </cell>
          <cell r="D809" t="str">
            <v>Thallium, soluble compounds (as Tl)</v>
          </cell>
          <cell r="E809">
            <v>1</v>
          </cell>
          <cell r="F809" t="str">
            <v>Thallium, soluble compounds (as Tl)</v>
          </cell>
          <cell r="G809">
            <v>10</v>
          </cell>
        </row>
        <row r="810">
          <cell r="B810" t="str">
            <v>4,4'-Thiobis (6-tert butyl-m-cresol)</v>
          </cell>
          <cell r="C810" t="str">
            <v>96-69-5</v>
          </cell>
          <cell r="D810" t="str">
            <v>4,4'-Thiobis (6-tert butyl-m-cresol)</v>
          </cell>
          <cell r="E810">
            <v>200</v>
          </cell>
          <cell r="F810" t="str">
            <v>4,4'-Thiobis (6-tert butyl-m-cresol)</v>
          </cell>
          <cell r="G810">
            <v>1000</v>
          </cell>
        </row>
        <row r="811">
          <cell r="B811" t="str">
            <v>Thioglycolic acid</v>
          </cell>
          <cell r="C811" t="str">
            <v>68-11-1</v>
          </cell>
          <cell r="D811" t="str">
            <v>Thioglycolic acid</v>
          </cell>
          <cell r="E811">
            <v>100</v>
          </cell>
          <cell r="F811" t="str">
            <v>Thioglycolic acid</v>
          </cell>
          <cell r="G811">
            <v>500</v>
          </cell>
        </row>
        <row r="812">
          <cell r="B812" t="str">
            <v>Thiram</v>
          </cell>
          <cell r="C812" t="str">
            <v>137-26-8</v>
          </cell>
          <cell r="D812" t="str">
            <v>Thiram</v>
          </cell>
          <cell r="E812">
            <v>100</v>
          </cell>
          <cell r="F812" t="str">
            <v>Thiram</v>
          </cell>
          <cell r="G812">
            <v>500</v>
          </cell>
        </row>
        <row r="813">
          <cell r="B813" t="str">
            <v>Tin, metal</v>
          </cell>
          <cell r="C813" t="str">
            <v>7440-31-5</v>
          </cell>
          <cell r="D813" t="str">
            <v>Tin, metal</v>
          </cell>
          <cell r="E813">
            <v>40</v>
          </cell>
          <cell r="F813" t="str">
            <v>Tin, metal</v>
          </cell>
          <cell r="G813">
            <v>200</v>
          </cell>
        </row>
        <row r="814">
          <cell r="B814" t="str">
            <v>Tin, inorganic compounds, except SnH4</v>
          </cell>
          <cell r="C814" t="str">
            <v>--</v>
          </cell>
          <cell r="D814" t="str">
            <v>Tin, inorganic compounds, except SnH4</v>
          </cell>
          <cell r="E814">
            <v>40</v>
          </cell>
          <cell r="F814" t="str">
            <v>Tin, inorganic compounds, except SnH4</v>
          </cell>
          <cell r="G814">
            <v>200</v>
          </cell>
        </row>
        <row r="815">
          <cell r="B815" t="str">
            <v>Tin, organic compounds (as Sn)</v>
          </cell>
          <cell r="C815" t="str">
            <v>--</v>
          </cell>
          <cell r="D815" t="str">
            <v>Tin, organic compounds (as Sn)</v>
          </cell>
          <cell r="E815">
            <v>2</v>
          </cell>
          <cell r="F815" t="str">
            <v>Tin, organic compounds (as Sn)</v>
          </cell>
          <cell r="G815">
            <v>10</v>
          </cell>
        </row>
        <row r="816">
          <cell r="B816" t="str">
            <v>Tin, oxide (as Sn)</v>
          </cell>
          <cell r="C816" t="str">
            <v>--</v>
          </cell>
          <cell r="D816" t="str">
            <v>Tin, oxide (as Sn)</v>
          </cell>
          <cell r="E816">
            <v>40</v>
          </cell>
          <cell r="F816" t="str">
            <v>Tin, oxide (as Sn)</v>
          </cell>
          <cell r="G816">
            <v>200</v>
          </cell>
        </row>
        <row r="817">
          <cell r="B817" t="str">
            <v>Titanium dioxide (as Ti)</v>
          </cell>
          <cell r="C817" t="str">
            <v>13463-67-7</v>
          </cell>
          <cell r="D817" t="str">
            <v>Titanium dioxide (as Ti)</v>
          </cell>
          <cell r="E817">
            <v>300</v>
          </cell>
          <cell r="F817" t="str">
            <v>Titanium dioxide (as Ti)</v>
          </cell>
          <cell r="G817">
            <v>1500</v>
          </cell>
        </row>
        <row r="818">
          <cell r="B818" t="str">
            <v>Toluene</v>
          </cell>
          <cell r="C818" t="str">
            <v>108-88-3</v>
          </cell>
          <cell r="D818" t="str">
            <v>Toluene</v>
          </cell>
          <cell r="E818">
            <v>7500</v>
          </cell>
          <cell r="F818" t="str">
            <v>Toluene</v>
          </cell>
          <cell r="G818">
            <v>37500</v>
          </cell>
        </row>
        <row r="819">
          <cell r="B819" t="str">
            <v>Toulene-2,4-diisocyanate (TDI)</v>
          </cell>
          <cell r="C819" t="str">
            <v>584-84-9</v>
          </cell>
          <cell r="D819" t="str">
            <v>Toulene-2,4-diisocyanate (TDI)</v>
          </cell>
          <cell r="E819">
            <v>0.72</v>
          </cell>
          <cell r="F819" t="str">
            <v>Toulene-2,4-diisocyanate (TDI)</v>
          </cell>
          <cell r="G819">
            <v>4</v>
          </cell>
        </row>
        <row r="820">
          <cell r="B820" t="str">
            <v>Tributyl phosphate</v>
          </cell>
          <cell r="C820" t="str">
            <v>126-73-8</v>
          </cell>
          <cell r="D820" t="str">
            <v>Tributyl phosphate</v>
          </cell>
          <cell r="E820">
            <v>50</v>
          </cell>
          <cell r="F820" t="str">
            <v>Tributyl phosphate</v>
          </cell>
          <cell r="G820">
            <v>250</v>
          </cell>
        </row>
        <row r="821">
          <cell r="B821" t="str">
            <v>Trichloroacetic acid</v>
          </cell>
          <cell r="C821" t="str">
            <v>76-03-9</v>
          </cell>
          <cell r="D821" t="str">
            <v>Trichloroacetic acid</v>
          </cell>
          <cell r="E821">
            <v>100</v>
          </cell>
          <cell r="F821" t="str">
            <v>Trichloroacetic acid</v>
          </cell>
          <cell r="G821">
            <v>500</v>
          </cell>
        </row>
        <row r="822">
          <cell r="B822" t="str">
            <v>1,2,4-Trichlorobenzene</v>
          </cell>
          <cell r="C822" t="str">
            <v>120-82-1</v>
          </cell>
          <cell r="D822" t="str">
            <v>1,2,4-Trichlorobenzene</v>
          </cell>
          <cell r="E822">
            <v>800</v>
          </cell>
          <cell r="F822" t="str">
            <v>1,2,4-Trichlorobenzene</v>
          </cell>
          <cell r="G822">
            <v>4000</v>
          </cell>
        </row>
        <row r="823">
          <cell r="B823" t="str">
            <v>1,1,1-Trichloroethane</v>
          </cell>
          <cell r="C823" t="str">
            <v>71-55-6</v>
          </cell>
          <cell r="D823" t="str">
            <v>1,1,1-Trichloroethane</v>
          </cell>
          <cell r="E823">
            <v>38000</v>
          </cell>
          <cell r="F823" t="str">
            <v>1,1,1-Trichloroethane</v>
          </cell>
          <cell r="G823">
            <v>190000</v>
          </cell>
        </row>
        <row r="824">
          <cell r="B824" t="str">
            <v>Trichlorofluoromethane</v>
          </cell>
          <cell r="C824" t="str">
            <v>75-69-4</v>
          </cell>
          <cell r="D824" t="str">
            <v>Trichlorofluoromethane</v>
          </cell>
          <cell r="E824" t="str">
            <v>--</v>
          </cell>
          <cell r="F824" t="str">
            <v>Trichlorofluoromethane</v>
          </cell>
          <cell r="G824" t="str">
            <v>--</v>
          </cell>
        </row>
        <row r="825">
          <cell r="B825" t="str">
            <v>Trichloronaphthalene</v>
          </cell>
          <cell r="C825" t="str">
            <v>1321-65-9</v>
          </cell>
          <cell r="D825" t="str">
            <v>Trichloronaphthalene</v>
          </cell>
          <cell r="E825">
            <v>100</v>
          </cell>
          <cell r="F825" t="str">
            <v>Trichloronaphthalene</v>
          </cell>
          <cell r="G825">
            <v>500</v>
          </cell>
        </row>
        <row r="826">
          <cell r="B826" t="str">
            <v>2,4,5-Trichlorophenol</v>
          </cell>
          <cell r="C826" t="str">
            <v>95-95-4</v>
          </cell>
          <cell r="D826" t="str">
            <v>2,4,5-Trichlorophenol</v>
          </cell>
          <cell r="E826" t="str">
            <v>--</v>
          </cell>
          <cell r="F826" t="str">
            <v>2,4,5-Trichlorophenol</v>
          </cell>
          <cell r="G826" t="str">
            <v>--</v>
          </cell>
        </row>
        <row r="827">
          <cell r="B827" t="str">
            <v>1,2,3-Trichloropropane</v>
          </cell>
          <cell r="C827" t="str">
            <v>96-18-4</v>
          </cell>
          <cell r="D827" t="str">
            <v>1,2,3-Trichloropropane</v>
          </cell>
          <cell r="E827">
            <v>6000</v>
          </cell>
          <cell r="F827" t="str">
            <v>1,2,3-Trichloropropane</v>
          </cell>
          <cell r="G827">
            <v>30000</v>
          </cell>
        </row>
        <row r="828">
          <cell r="B828" t="str">
            <v>1,1,2-Trichloro-1,2,2-trifluoroethane</v>
          </cell>
          <cell r="C828" t="str">
            <v>76-13-1</v>
          </cell>
          <cell r="D828" t="str">
            <v>1,1,2-Trichloro-1,2,2-trifluoroethane</v>
          </cell>
          <cell r="E828">
            <v>152000</v>
          </cell>
          <cell r="F828" t="str">
            <v>1,1,2-Trichloro-1,2,2-trifluoroethane</v>
          </cell>
          <cell r="G828">
            <v>760000</v>
          </cell>
        </row>
        <row r="829">
          <cell r="B829" t="str">
            <v>Tricyclohexyltin hydroxiede (Cyhexatin)</v>
          </cell>
          <cell r="C829" t="str">
            <v>13121-70-5</v>
          </cell>
          <cell r="D829" t="str">
            <v>Tricyclohexyltin hydroxiede (Cyhexatin)</v>
          </cell>
          <cell r="E829">
            <v>100</v>
          </cell>
          <cell r="F829" t="str">
            <v>Tricyclohexyltin hydroxiede (Cyhexatin)</v>
          </cell>
          <cell r="G829">
            <v>500</v>
          </cell>
        </row>
        <row r="830">
          <cell r="B830" t="str">
            <v>Triethylamine</v>
          </cell>
          <cell r="C830" t="str">
            <v>121-44-8</v>
          </cell>
          <cell r="D830" t="str">
            <v>Triethylamine</v>
          </cell>
          <cell r="E830">
            <v>800</v>
          </cell>
          <cell r="F830" t="str">
            <v>Triethylamine</v>
          </cell>
          <cell r="G830">
            <v>4000</v>
          </cell>
        </row>
        <row r="831">
          <cell r="B831" t="str">
            <v>Trifluoromonobomomethane</v>
          </cell>
          <cell r="C831" t="str">
            <v>75-63-8</v>
          </cell>
          <cell r="D831" t="str">
            <v>Trifluoromonobomomethane</v>
          </cell>
          <cell r="E831">
            <v>122000</v>
          </cell>
          <cell r="F831" t="str">
            <v>Trifluoromonobomomethane</v>
          </cell>
          <cell r="G831">
            <v>610000</v>
          </cell>
        </row>
        <row r="832">
          <cell r="B832" t="str">
            <v>Trimellitic anhydride</v>
          </cell>
          <cell r="C832" t="str">
            <v>552-30-7</v>
          </cell>
          <cell r="D832" t="str">
            <v>Trimellitic anhydride</v>
          </cell>
          <cell r="E832">
            <v>0.8</v>
          </cell>
          <cell r="F832" t="str">
            <v>Trimellitic anhydride</v>
          </cell>
          <cell r="G832">
            <v>4</v>
          </cell>
        </row>
        <row r="833">
          <cell r="B833" t="str">
            <v>Trimethylamine</v>
          </cell>
          <cell r="C833" t="str">
            <v>75-50-3</v>
          </cell>
          <cell r="D833" t="str">
            <v>Trimethylamine</v>
          </cell>
          <cell r="E833">
            <v>480</v>
          </cell>
          <cell r="F833" t="str">
            <v>Trimethylamine</v>
          </cell>
          <cell r="G833">
            <v>2400</v>
          </cell>
        </row>
        <row r="834">
          <cell r="B834" t="str">
            <v>Trimethyl benzene</v>
          </cell>
          <cell r="C834" t="str">
            <v>25551-13-7</v>
          </cell>
          <cell r="D834" t="str">
            <v>Trimethyl benzene</v>
          </cell>
          <cell r="E834">
            <v>2500</v>
          </cell>
          <cell r="F834" t="str">
            <v>Trimethyl benzene</v>
          </cell>
          <cell r="G834">
            <v>12500</v>
          </cell>
        </row>
        <row r="835">
          <cell r="B835" t="str">
            <v>Trimethyl phosphite</v>
          </cell>
          <cell r="C835" t="str">
            <v>121-45-9</v>
          </cell>
          <cell r="D835" t="str">
            <v>Trimethyl phosphite</v>
          </cell>
          <cell r="E835">
            <v>200</v>
          </cell>
          <cell r="F835" t="str">
            <v>Trimethyl phosphite</v>
          </cell>
          <cell r="G835">
            <v>1000</v>
          </cell>
        </row>
        <row r="836">
          <cell r="B836" t="str">
            <v>2,4,6-Trinitrotoluene (TNT)</v>
          </cell>
          <cell r="C836" t="str">
            <v>118-96-7</v>
          </cell>
          <cell r="D836" t="str">
            <v>2,4,6-Trinitrotoluene (TNT)</v>
          </cell>
          <cell r="E836">
            <v>10</v>
          </cell>
          <cell r="F836" t="str">
            <v>2,4,6-Trinitrotoluene (TNT)</v>
          </cell>
          <cell r="G836">
            <v>50</v>
          </cell>
        </row>
        <row r="837">
          <cell r="B837" t="str">
            <v>Triorthocresyl phosphate</v>
          </cell>
          <cell r="C837" t="str">
            <v>73-30-8</v>
          </cell>
          <cell r="D837" t="str">
            <v>Triorthocresyl phosphate</v>
          </cell>
          <cell r="E837">
            <v>2</v>
          </cell>
          <cell r="F837" t="str">
            <v>Triorthocresyl phosphate</v>
          </cell>
          <cell r="G837">
            <v>10</v>
          </cell>
        </row>
        <row r="838">
          <cell r="B838" t="str">
            <v>Triphenyl amine</v>
          </cell>
          <cell r="C838" t="str">
            <v>603-34-9</v>
          </cell>
          <cell r="D838" t="str">
            <v>Triphenyl amine</v>
          </cell>
          <cell r="E838">
            <v>100</v>
          </cell>
          <cell r="F838" t="str">
            <v>Triphenyl amine</v>
          </cell>
          <cell r="G838">
            <v>500</v>
          </cell>
        </row>
        <row r="839">
          <cell r="B839" t="str">
            <v>Triphenyl phosphate</v>
          </cell>
          <cell r="C839" t="str">
            <v>115-86-6</v>
          </cell>
          <cell r="D839" t="str">
            <v>Triphenyl phosphate</v>
          </cell>
          <cell r="E839">
            <v>60</v>
          </cell>
          <cell r="F839" t="str">
            <v>Triphenyl phosphate</v>
          </cell>
          <cell r="G839">
            <v>300</v>
          </cell>
        </row>
        <row r="840">
          <cell r="B840" t="str">
            <v>Tungsten &amp; compounds, as W-soluble</v>
          </cell>
          <cell r="C840" t="str">
            <v>--</v>
          </cell>
          <cell r="D840" t="str">
            <v>Tungsten &amp; compounds, as W-soluble</v>
          </cell>
          <cell r="E840">
            <v>20</v>
          </cell>
          <cell r="F840" t="str">
            <v>Tungsten &amp; compounds, as W-soluble</v>
          </cell>
          <cell r="G840">
            <v>100</v>
          </cell>
        </row>
        <row r="841">
          <cell r="B841" t="str">
            <v>Tungsten &amp; compounds, as W insoluble</v>
          </cell>
          <cell r="C841" t="str">
            <v>--</v>
          </cell>
          <cell r="D841" t="str">
            <v>Tungsten &amp; compounds, as W - insoluble</v>
          </cell>
          <cell r="E841">
            <v>100</v>
          </cell>
          <cell r="F841" t="str">
            <v>Tungsten &amp; compounds, as W - insoluble</v>
          </cell>
          <cell r="G841">
            <v>500</v>
          </cell>
        </row>
        <row r="842">
          <cell r="B842" t="str">
            <v>Turpentine</v>
          </cell>
          <cell r="C842" t="str">
            <v>8006-64-2</v>
          </cell>
          <cell r="D842" t="str">
            <v>Turpentine</v>
          </cell>
          <cell r="E842">
            <v>11200</v>
          </cell>
          <cell r="F842" t="str">
            <v>Turpentine</v>
          </cell>
          <cell r="G842">
            <v>56000</v>
          </cell>
        </row>
        <row r="843">
          <cell r="B843" t="str">
            <v>Undecanethiol</v>
          </cell>
          <cell r="C843" t="str">
            <v>--</v>
          </cell>
          <cell r="D843" t="str">
            <v>Undecanethiol</v>
          </cell>
          <cell r="E843" t="str">
            <v>--</v>
          </cell>
          <cell r="F843" t="str">
            <v>Undecanethiol</v>
          </cell>
          <cell r="G843" t="str">
            <v>--</v>
          </cell>
        </row>
        <row r="844">
          <cell r="B844" t="str">
            <v>Uranium (natural) compounds (As U) soluble</v>
          </cell>
          <cell r="C844" t="str">
            <v>--</v>
          </cell>
          <cell r="D844" t="str">
            <v>Uranium (natural) compounds (As U) soluble</v>
          </cell>
          <cell r="E844">
            <v>1</v>
          </cell>
          <cell r="F844" t="str">
            <v>Uranium (natural) compounds (As U) soluble</v>
          </cell>
          <cell r="G844">
            <v>5</v>
          </cell>
        </row>
        <row r="845">
          <cell r="B845" t="str">
            <v>Uranium (natural) compounds (As U) insoluble</v>
          </cell>
          <cell r="C845" t="str">
            <v>--</v>
          </cell>
          <cell r="D845" t="str">
            <v>Uranium (natural) compounds (As U) insoluble</v>
          </cell>
          <cell r="E845">
            <v>4</v>
          </cell>
          <cell r="F845" t="str">
            <v>Uranium (natural) compounds (As U) insoluble</v>
          </cell>
          <cell r="G845">
            <v>20</v>
          </cell>
        </row>
        <row r="846">
          <cell r="B846" t="str">
            <v>Valeraldehyde</v>
          </cell>
          <cell r="C846" t="str">
            <v>110-62-3</v>
          </cell>
          <cell r="D846" t="str">
            <v>Valeraldehyde</v>
          </cell>
          <cell r="E846">
            <v>3500</v>
          </cell>
          <cell r="F846" t="str">
            <v>Valeraldehyde</v>
          </cell>
          <cell r="G846">
            <v>17500</v>
          </cell>
        </row>
        <row r="847">
          <cell r="B847" t="str">
            <v>Vanadium, as Pentoxide, -Dust</v>
          </cell>
          <cell r="C847" t="str">
            <v>1314-62-1</v>
          </cell>
          <cell r="D847" t="str">
            <v>Vanadium, as Pentoxide, -Dust</v>
          </cell>
          <cell r="E847">
            <v>1</v>
          </cell>
          <cell r="F847" t="str">
            <v>Vanadium, as Pentoxide, -Dust</v>
          </cell>
          <cell r="G847">
            <v>5</v>
          </cell>
        </row>
        <row r="848">
          <cell r="B848" t="str">
            <v>Vanadium, as Pentoxide, -Fume</v>
          </cell>
          <cell r="C848" t="str">
            <v>1314-62-1</v>
          </cell>
          <cell r="D848" t="str">
            <v>Vanadium, as Pentoxide, -Fume</v>
          </cell>
          <cell r="E848">
            <v>1</v>
          </cell>
          <cell r="F848" t="str">
            <v>Vanadium, as Pentoxide, -Fume</v>
          </cell>
          <cell r="G848">
            <v>5</v>
          </cell>
        </row>
        <row r="849">
          <cell r="B849" t="str">
            <v>Vinblastine</v>
          </cell>
          <cell r="C849" t="str">
            <v>865-21-4</v>
          </cell>
          <cell r="D849" t="str">
            <v>Vinblastine</v>
          </cell>
          <cell r="E849" t="str">
            <v>--</v>
          </cell>
          <cell r="F849" t="str">
            <v>Vinblastine</v>
          </cell>
          <cell r="G849" t="str">
            <v>--</v>
          </cell>
        </row>
        <row r="850">
          <cell r="B850" t="str">
            <v>Vincristine</v>
          </cell>
          <cell r="C850" t="str">
            <v>57-22-7</v>
          </cell>
          <cell r="D850" t="str">
            <v>Vincristine</v>
          </cell>
          <cell r="E850" t="str">
            <v>--</v>
          </cell>
          <cell r="F850" t="str">
            <v>Vincristine</v>
          </cell>
          <cell r="G850" t="str">
            <v>--</v>
          </cell>
        </row>
        <row r="851">
          <cell r="B851" t="str">
            <v>Vinyl acetate</v>
          </cell>
          <cell r="C851" t="str">
            <v>108-05-4</v>
          </cell>
          <cell r="D851" t="str">
            <v>Vinyl acetate</v>
          </cell>
          <cell r="E851">
            <v>600</v>
          </cell>
          <cell r="F851" t="str">
            <v>Vinyl acetate</v>
          </cell>
          <cell r="G851">
            <v>3000</v>
          </cell>
        </row>
        <row r="852">
          <cell r="B852" t="str">
            <v>Vinylidene chloride</v>
          </cell>
          <cell r="C852" t="str">
            <v>75-35-4</v>
          </cell>
          <cell r="D852" t="str">
            <v>Vinylidene chloride</v>
          </cell>
          <cell r="E852">
            <v>400</v>
          </cell>
          <cell r="F852" t="str">
            <v>Vinylidene chloride</v>
          </cell>
          <cell r="G852">
            <v>2000</v>
          </cell>
        </row>
        <row r="853">
          <cell r="B853" t="str">
            <v>Vinyl toluene</v>
          </cell>
          <cell r="C853" t="str">
            <v>25013-15-4</v>
          </cell>
          <cell r="D853" t="str">
            <v>Vinyl toluene</v>
          </cell>
          <cell r="E853">
            <v>9600</v>
          </cell>
          <cell r="F853" t="str">
            <v>Vinyl toluene</v>
          </cell>
          <cell r="G853">
            <v>48000</v>
          </cell>
        </row>
        <row r="854">
          <cell r="B854" t="str">
            <v>VM &amp; P Naphtha</v>
          </cell>
          <cell r="C854" t="str">
            <v>8030-30-6</v>
          </cell>
          <cell r="D854" t="str">
            <v>VM &amp; P Naphtha</v>
          </cell>
          <cell r="E854">
            <v>27000</v>
          </cell>
          <cell r="F854" t="str">
            <v>VM &amp; P Naphtha</v>
          </cell>
          <cell r="G854">
            <v>135000</v>
          </cell>
        </row>
        <row r="855">
          <cell r="B855" t="str">
            <v>Warfarin</v>
          </cell>
          <cell r="C855" t="str">
            <v>81-81-2</v>
          </cell>
          <cell r="D855" t="str">
            <v>Warfarin</v>
          </cell>
          <cell r="E855">
            <v>2</v>
          </cell>
          <cell r="F855" t="str">
            <v>Warfarin</v>
          </cell>
          <cell r="G855">
            <v>10</v>
          </cell>
        </row>
        <row r="856">
          <cell r="B856" t="str">
            <v>Welding fumes (not otherwise classified)</v>
          </cell>
          <cell r="C856" t="str">
            <v>--</v>
          </cell>
          <cell r="D856" t="str">
            <v>Welding fumes (not otherwise classified)</v>
          </cell>
          <cell r="E856">
            <v>100</v>
          </cell>
          <cell r="F856" t="str">
            <v>Welding fumes (not otherwise classified)</v>
          </cell>
          <cell r="G856">
            <v>500</v>
          </cell>
        </row>
        <row r="857">
          <cell r="B857" t="str">
            <v>o-Xylene</v>
          </cell>
          <cell r="C857" t="str">
            <v>1330-20-7</v>
          </cell>
          <cell r="D857" t="str">
            <v>o-Xylene</v>
          </cell>
          <cell r="E857">
            <v>8680</v>
          </cell>
          <cell r="F857" t="str">
            <v>o-Xylene</v>
          </cell>
          <cell r="G857">
            <v>43400</v>
          </cell>
        </row>
        <row r="858">
          <cell r="B858" t="str">
            <v>m-Xylene</v>
          </cell>
          <cell r="C858" t="str">
            <v>1330-20-7</v>
          </cell>
          <cell r="D858" t="str">
            <v>m-Xylene</v>
          </cell>
          <cell r="E858">
            <v>8680</v>
          </cell>
          <cell r="F858" t="str">
            <v>m-Xylene</v>
          </cell>
          <cell r="G858">
            <v>43400</v>
          </cell>
        </row>
        <row r="859">
          <cell r="B859" t="str">
            <v>p-Xylene</v>
          </cell>
          <cell r="C859" t="str">
            <v>1330-20-7</v>
          </cell>
          <cell r="D859" t="str">
            <v>p-Xylene</v>
          </cell>
          <cell r="E859">
            <v>8680</v>
          </cell>
          <cell r="F859" t="str">
            <v>p-Xylene</v>
          </cell>
          <cell r="G859">
            <v>43400</v>
          </cell>
        </row>
        <row r="860">
          <cell r="B860" t="str">
            <v>m-Xylene, '-diamine</v>
          </cell>
          <cell r="C860" t="str">
            <v>1477-55-0</v>
          </cell>
          <cell r="D860" t="str">
            <v>m-Xylene, '-diamine</v>
          </cell>
          <cell r="E860" t="str">
            <v>--</v>
          </cell>
          <cell r="F860" t="str">
            <v>m-Xylene, '-diamine</v>
          </cell>
          <cell r="G860" t="str">
            <v>--</v>
          </cell>
        </row>
        <row r="861">
          <cell r="B861" t="str">
            <v>Yttrium</v>
          </cell>
          <cell r="C861" t="str">
            <v>7440-65-5</v>
          </cell>
          <cell r="D861" t="str">
            <v>Yttrium</v>
          </cell>
          <cell r="E861">
            <v>20</v>
          </cell>
          <cell r="F861" t="str">
            <v>Yttrium</v>
          </cell>
          <cell r="G861">
            <v>100</v>
          </cell>
        </row>
        <row r="862">
          <cell r="B862" t="str">
            <v>Zinc chloride fume</v>
          </cell>
          <cell r="C862" t="str">
            <v>7646-85-7</v>
          </cell>
          <cell r="D862" t="str">
            <v>Zinc chloride fume</v>
          </cell>
          <cell r="E862">
            <v>20</v>
          </cell>
          <cell r="F862" t="str">
            <v>Zinc chloride fume</v>
          </cell>
          <cell r="G862">
            <v>100</v>
          </cell>
        </row>
        <row r="863">
          <cell r="B863" t="str">
            <v>Zinc oxide fume</v>
          </cell>
          <cell r="C863" t="str">
            <v>1314-13-2</v>
          </cell>
          <cell r="D863" t="str">
            <v>Zinc oxide fume</v>
          </cell>
          <cell r="E863">
            <v>100</v>
          </cell>
          <cell r="F863" t="str">
            <v>Zinc oxide fume</v>
          </cell>
          <cell r="G863">
            <v>500</v>
          </cell>
        </row>
        <row r="864">
          <cell r="B864" t="str">
            <v>Zinc stearate</v>
          </cell>
          <cell r="C864" t="str">
            <v>557-05-1</v>
          </cell>
          <cell r="D864" t="str">
            <v>Zinc stearate</v>
          </cell>
          <cell r="E864" t="str">
            <v>--</v>
          </cell>
          <cell r="F864" t="str">
            <v>Zinc stearate</v>
          </cell>
          <cell r="G864" t="str">
            <v>--</v>
          </cell>
        </row>
        <row r="865">
          <cell r="B865" t="str">
            <v>Zirconium compounds (as Zr)</v>
          </cell>
          <cell r="C865" t="str">
            <v>--</v>
          </cell>
          <cell r="D865" t="str">
            <v>Zirconium compounds (as Zr)</v>
          </cell>
          <cell r="E865">
            <v>100</v>
          </cell>
          <cell r="F865" t="str">
            <v>Zirconium compounds (as Zr)</v>
          </cell>
          <cell r="G865">
            <v>500</v>
          </cell>
        </row>
      </sheetData>
      <sheetData sheetId="3">
        <row r="8">
          <cell r="A8" t="str">
            <v>8-Hour</v>
          </cell>
          <cell r="B8" t="str">
            <v>English</v>
          </cell>
          <cell r="C8" t="str">
            <v>Yes</v>
          </cell>
        </row>
        <row r="9">
          <cell r="A9" t="str">
            <v>30-Minute</v>
          </cell>
          <cell r="B9" t="str">
            <v>Metric</v>
          </cell>
          <cell r="C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1"/>
  <sheetViews>
    <sheetView showGridLines="0" tabSelected="1" zoomScale="89" zoomScaleNormal="89" workbookViewId="0" topLeftCell="A1">
      <selection activeCell="E8" sqref="E8:G11"/>
    </sheetView>
  </sheetViews>
  <sheetFormatPr defaultColWidth="9.140625" defaultRowHeight="15"/>
  <cols>
    <col min="1" max="1" width="67.28125" style="5" customWidth="1"/>
    <col min="2" max="2" width="18.421875" style="5" customWidth="1"/>
    <col min="3" max="3" width="13.8515625" style="5" customWidth="1"/>
    <col min="4" max="4" width="23.421875" style="5" customWidth="1"/>
    <col min="5" max="5" width="15.28125" style="5" customWidth="1"/>
    <col min="6" max="6" width="14.7109375" style="5" customWidth="1"/>
    <col min="7" max="7" width="13.421875" style="5" customWidth="1"/>
    <col min="8" max="8" width="5.140625" style="5" customWidth="1"/>
    <col min="9" max="16384" width="9.140625" style="5" customWidth="1"/>
  </cols>
  <sheetData>
    <row r="1" spans="1:19" ht="15">
      <c r="A1" s="87"/>
      <c r="B1" s="87"/>
      <c r="C1" s="87"/>
      <c r="D1" s="87"/>
      <c r="E1" s="87"/>
      <c r="F1" s="87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23.25">
      <c r="A2" s="226" t="s">
        <v>1636</v>
      </c>
      <c r="B2" s="87"/>
      <c r="C2" s="87"/>
      <c r="D2" s="87"/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5.75" thickBot="1">
      <c r="A3" s="87"/>
      <c r="B3" s="87"/>
      <c r="C3" s="87"/>
      <c r="D3" s="87"/>
      <c r="E3" s="87"/>
      <c r="F3" s="87"/>
      <c r="G3" s="87"/>
      <c r="H3" s="89"/>
      <c r="I3" s="89"/>
      <c r="J3" s="89"/>
      <c r="K3" s="88"/>
      <c r="L3" s="88"/>
      <c r="M3" s="88"/>
      <c r="N3" s="88"/>
      <c r="O3" s="88"/>
      <c r="P3" s="88"/>
      <c r="Q3" s="88"/>
      <c r="R3" s="88"/>
      <c r="S3" s="88"/>
    </row>
    <row r="4" spans="1:19" ht="21.75" customHeight="1" thickBot="1">
      <c r="A4" s="225"/>
      <c r="B4" s="116" t="s">
        <v>1595</v>
      </c>
      <c r="C4" s="253"/>
      <c r="D4" s="254"/>
      <c r="E4" s="255"/>
      <c r="F4" s="90"/>
      <c r="G4" s="90"/>
      <c r="H4" s="89"/>
      <c r="I4" s="89"/>
      <c r="J4" s="89"/>
      <c r="K4" s="88"/>
      <c r="L4" s="88"/>
      <c r="M4" s="88"/>
      <c r="N4" s="88"/>
      <c r="O4" s="88"/>
      <c r="P4" s="88"/>
      <c r="Q4" s="88"/>
      <c r="R4" s="88"/>
      <c r="S4" s="88"/>
    </row>
    <row r="5" spans="1:19" ht="21.75" customHeight="1" thickBot="1">
      <c r="A5" s="115"/>
      <c r="B5" s="142" t="s">
        <v>1617</v>
      </c>
      <c r="C5" s="253"/>
      <c r="D5" s="254"/>
      <c r="E5" s="255"/>
      <c r="F5" s="90"/>
      <c r="G5" s="90"/>
      <c r="H5" s="89"/>
      <c r="I5" s="89"/>
      <c r="J5" s="89"/>
      <c r="K5" s="88"/>
      <c r="L5" s="88"/>
      <c r="M5" s="88"/>
      <c r="N5" s="88"/>
      <c r="O5" s="88"/>
      <c r="P5" s="88"/>
      <c r="Q5" s="88"/>
      <c r="R5" s="88"/>
      <c r="S5" s="88"/>
    </row>
    <row r="6" spans="1:19" s="92" customFormat="1" ht="21.75" customHeight="1" thickBot="1">
      <c r="A6" s="115"/>
      <c r="B6" s="117"/>
      <c r="C6" s="117"/>
      <c r="D6" s="93"/>
      <c r="E6" s="90"/>
      <c r="F6" s="90"/>
      <c r="G6" s="90"/>
      <c r="H6" s="112"/>
      <c r="I6" s="112"/>
      <c r="J6" s="112"/>
      <c r="K6" s="113"/>
      <c r="L6" s="113"/>
      <c r="M6" s="113"/>
      <c r="N6" s="113"/>
      <c r="O6" s="113"/>
      <c r="P6" s="113"/>
      <c r="Q6" s="113"/>
      <c r="R6" s="113"/>
      <c r="S6" s="113"/>
    </row>
    <row r="7" spans="1:19" s="92" customFormat="1" ht="21.75" customHeight="1" thickBot="1">
      <c r="A7" s="114"/>
      <c r="B7" s="118"/>
      <c r="C7" s="41"/>
      <c r="D7" s="93"/>
      <c r="E7" s="259" t="s">
        <v>1594</v>
      </c>
      <c r="F7" s="260"/>
      <c r="G7" s="261"/>
      <c r="H7" s="112"/>
      <c r="I7" s="112"/>
      <c r="J7" s="112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23.25" customHeight="1" thickBot="1">
      <c r="A8" s="46" t="s">
        <v>12</v>
      </c>
      <c r="B8" s="106"/>
      <c r="C8" s="91"/>
      <c r="D8" s="90"/>
      <c r="E8" s="244"/>
      <c r="F8" s="245"/>
      <c r="G8" s="246"/>
      <c r="H8" s="89"/>
      <c r="I8" s="89"/>
      <c r="J8" s="89"/>
      <c r="K8" s="88"/>
      <c r="L8" s="88"/>
      <c r="M8" s="88"/>
      <c r="N8" s="88"/>
      <c r="O8" s="88"/>
      <c r="P8" s="88"/>
      <c r="Q8" s="88"/>
      <c r="R8" s="88"/>
      <c r="S8" s="88"/>
    </row>
    <row r="9" spans="1:19" ht="16.5" thickBot="1">
      <c r="A9" s="46" t="s">
        <v>11</v>
      </c>
      <c r="B9" s="81"/>
      <c r="C9" s="42">
        <f>IF($B$8="English","ft",IF($B$8="Metric","m",""))</f>
      </c>
      <c r="D9" s="92"/>
      <c r="E9" s="247"/>
      <c r="F9" s="248"/>
      <c r="G9" s="249"/>
      <c r="H9" s="89"/>
      <c r="I9" s="89"/>
      <c r="J9" s="89"/>
      <c r="K9" s="88"/>
      <c r="L9" s="88"/>
      <c r="M9" s="88"/>
      <c r="N9" s="88"/>
      <c r="O9" s="88"/>
      <c r="P9" s="88"/>
      <c r="Q9" s="88"/>
      <c r="R9" s="88"/>
      <c r="S9" s="88"/>
    </row>
    <row r="10" spans="1:19" ht="16.5" thickBot="1">
      <c r="A10" s="46" t="s">
        <v>10</v>
      </c>
      <c r="B10" s="81"/>
      <c r="C10" s="42">
        <f>IF($B$8="English","ft",IF($B$8="Metric","m",""))</f>
      </c>
      <c r="D10" s="90"/>
      <c r="E10" s="247"/>
      <c r="F10" s="248"/>
      <c r="G10" s="249"/>
      <c r="H10" s="89"/>
      <c r="I10" s="89"/>
      <c r="J10" s="89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6.5" thickBot="1">
      <c r="A11" s="46" t="s">
        <v>9</v>
      </c>
      <c r="B11" s="82"/>
      <c r="C11" s="42">
        <f>IF($B$8="English","acfm",IF($B$8="Metric","m3/s",""))</f>
      </c>
      <c r="D11" s="90"/>
      <c r="E11" s="250"/>
      <c r="F11" s="251"/>
      <c r="G11" s="252"/>
      <c r="H11" s="89"/>
      <c r="I11" s="89"/>
      <c r="J11" s="89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23.25" customHeight="1" thickBot="1">
      <c r="A12" s="46" t="s">
        <v>1577</v>
      </c>
      <c r="B12" s="107"/>
      <c r="C12" s="42"/>
      <c r="D12" s="90"/>
      <c r="H12" s="89"/>
      <c r="I12" s="89"/>
      <c r="J12" s="89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24" customHeight="1">
      <c r="A13" s="46">
        <f>IF($B$12="8-Hour","Adjustments to the MASC for Time Periods &lt; 8 hrs =  ",IF($B$12="30-minute","",""))</f>
      </c>
      <c r="B13" s="144"/>
      <c r="C13" s="91"/>
      <c r="D13" s="90"/>
      <c r="E13" s="90"/>
      <c r="F13" s="90"/>
      <c r="G13" s="90"/>
      <c r="H13" s="89"/>
      <c r="I13" s="89"/>
      <c r="J13" s="89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5.75">
      <c r="A14" s="46">
        <f>IF($B$13="Yes","Number of hours the Source is in Continuous Operation = ",IF($B$13="No","",""))</f>
      </c>
      <c r="B14" s="143"/>
      <c r="C14" s="91">
        <f>IF($B$13="Yes","hrs",IF($B$13="No","",""))</f>
      </c>
      <c r="D14" s="93"/>
      <c r="E14" s="90"/>
      <c r="F14" s="90"/>
      <c r="G14" s="90"/>
      <c r="H14" s="89"/>
      <c r="I14" s="89"/>
      <c r="J14" s="89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6.5" thickBot="1">
      <c r="A15" s="192">
        <f>IF($B$13="Yes","Adjustment Factor = ",IF($B$13="No","",""))</f>
      </c>
      <c r="B15" s="193">
        <f>IF($B$13="Yes",Conversions!B11,IF($B$13="No","",""))</f>
      </c>
      <c r="C15" s="44"/>
      <c r="D15" s="90"/>
      <c r="E15" s="90"/>
      <c r="F15" s="90"/>
      <c r="G15" s="90"/>
      <c r="H15" s="89"/>
      <c r="I15" s="89"/>
      <c r="J15" s="89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21.75" customHeight="1" thickBot="1">
      <c r="A16" s="94"/>
      <c r="B16" s="95"/>
      <c r="C16" s="93"/>
      <c r="D16" s="90"/>
      <c r="E16" s="90"/>
      <c r="F16" s="90"/>
      <c r="G16" s="90"/>
      <c r="H16" s="89"/>
      <c r="I16" s="89"/>
      <c r="J16" s="89"/>
      <c r="K16" s="88"/>
      <c r="L16" s="88"/>
      <c r="M16" s="88"/>
      <c r="N16" s="88"/>
      <c r="O16" s="88"/>
      <c r="P16" s="88"/>
      <c r="Q16" s="88"/>
      <c r="R16" s="88"/>
      <c r="S16" s="88"/>
    </row>
    <row r="17" spans="1:20" ht="34.5" customHeight="1" thickBot="1">
      <c r="A17" s="96" t="s">
        <v>14</v>
      </c>
      <c r="B17" s="97" t="s">
        <v>3</v>
      </c>
      <c r="C17" s="98" t="s">
        <v>1583</v>
      </c>
      <c r="D17" s="99" t="s">
        <v>1576</v>
      </c>
      <c r="E17" s="100" t="s">
        <v>1584</v>
      </c>
      <c r="F17" s="97" t="s">
        <v>1585</v>
      </c>
      <c r="G17" s="101" t="s">
        <v>4</v>
      </c>
      <c r="H17" s="89"/>
      <c r="I17" s="89"/>
      <c r="J17" s="89"/>
      <c r="K17" s="89"/>
      <c r="L17" s="88"/>
      <c r="M17" s="88"/>
      <c r="N17" s="88"/>
      <c r="O17" s="88"/>
      <c r="P17" s="88"/>
      <c r="Q17" s="88"/>
      <c r="R17" s="88"/>
      <c r="S17" s="88"/>
      <c r="T17" s="88"/>
    </row>
    <row r="18" spans="1:19" ht="25.5" customHeight="1">
      <c r="A18" s="108"/>
      <c r="B18" s="77">
        <f>IF(A18&lt;&gt;"",VLOOKUP(A18,[0]!CASNO,2,FALSE),"")</f>
      </c>
      <c r="C18" s="145">
        <f>IF(Conversions!A16="","",IF($B$12="8-Hour",Conversions!B16,IF($B$12="30-Minute",Conversions!C16," ")))</f>
      </c>
      <c r="D18" s="150"/>
      <c r="E18" s="154">
        <f>IF(C18="--","--",IF($B$12="30-minute",Conversions!F16,Conversions!G16))</f>
      </c>
      <c r="F18" s="163">
        <f>IF(D18="","",(D18*(1/3600)*(453.5)*(1000000)*(1/Conversions!$B$10)))</f>
      </c>
      <c r="G18" s="158">
        <f>IF($B$13="","",IF(C18="","",(IF(C18="--","--",Conversions!H16))))</f>
      </c>
      <c r="H18" s="89"/>
      <c r="I18" s="89"/>
      <c r="J18" s="89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26.25" customHeight="1">
      <c r="A19" s="109"/>
      <c r="B19" s="78">
        <f>IF(A19&lt;&gt;"",VLOOKUP(A19,[0]!CASNO,2,FALSE),"")</f>
      </c>
      <c r="C19" s="146">
        <f>IF(Conversions!A17="","",IF($B$12="8-Hour",Conversions!B17,IF($B$12="30-Minute",Conversions!C17," ")))</f>
      </c>
      <c r="D19" s="151"/>
      <c r="E19" s="155">
        <f>IF(C19="--","--",IF($B$12="30-minute",Conversions!F17,Conversions!G17))</f>
      </c>
      <c r="F19" s="164">
        <f>IF(D19="","",(D19*(1/3600)*(453.5)*(1000000)*(1/Conversions!$B$10)))</f>
      </c>
      <c r="G19" s="159">
        <f>IF($B$13="","",IF(C19="","",(IF(C19="--","--",Conversions!H17))))</f>
      </c>
      <c r="H19" s="89"/>
      <c r="I19" s="89"/>
      <c r="J19" s="89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26.25" customHeight="1">
      <c r="A20" s="110"/>
      <c r="B20" s="79">
        <f>IF(A20&lt;&gt;"",VLOOKUP(A20,[0]!CASNO,2,FALSE),"")</f>
      </c>
      <c r="C20" s="147">
        <f>IF(Conversions!A18="","",IF($B$12="8-Hour",Conversions!B18,IF($B$12="30-Minute",Conversions!C18," ")))</f>
      </c>
      <c r="D20" s="134"/>
      <c r="E20" s="156">
        <f>IF(C20="--","--",IF($B$12="30-minute",Conversions!F18,Conversions!G18))</f>
      </c>
      <c r="F20" s="165">
        <f>IF(D20="","",(D20*(1/3600)*(453.5)*(1000000)*(1/Conversions!$B$10)))</f>
      </c>
      <c r="G20" s="160">
        <f>IF($B$13="","",IF(C20="","",(IF(C20="--","--",Conversions!H18))))</f>
      </c>
      <c r="H20" s="89"/>
      <c r="I20" s="89"/>
      <c r="J20" s="89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26.25" customHeight="1">
      <c r="A21" s="109"/>
      <c r="B21" s="78">
        <f>IF(A21&lt;&gt;"",VLOOKUP(A21,[0]!CASNO,2,FALSE),"")</f>
      </c>
      <c r="C21" s="146">
        <f>IF(Conversions!A19="","",IF($B$12="8-Hour",Conversions!B19,IF($B$12="30-Minute",Conversions!C19," ")))</f>
      </c>
      <c r="D21" s="151"/>
      <c r="E21" s="155">
        <f>IF(C21="--","--",IF($B$12="30-minute",Conversions!F19,Conversions!G19))</f>
      </c>
      <c r="F21" s="164">
        <f>IF(D21="","",(D21*(1/3600)*(453.5)*(1000000)*(1/Conversions!$B$10)))</f>
      </c>
      <c r="G21" s="159">
        <f>IF($B$13="","",IF(C21="","",(IF(C21="--","--",Conversions!H19))))</f>
      </c>
      <c r="H21" s="89"/>
      <c r="I21" s="89"/>
      <c r="J21" s="89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26.25" customHeight="1">
      <c r="A22" s="111"/>
      <c r="B22" s="80">
        <f>IF(A22&lt;&gt;"",VLOOKUP(A22,[0]!CASNO,2,FALSE),"")</f>
      </c>
      <c r="C22" s="148">
        <f>IF(Conversions!A20="","",IF($B$12="8-Hour",Conversions!B20,IF($B$12="30-Minute",Conversions!C20," ")))</f>
      </c>
      <c r="D22" s="152"/>
      <c r="E22" s="156">
        <f>IF(C22="--","--",IF($B$12="30-minute",Conversions!F20,Conversions!G20))</f>
      </c>
      <c r="F22" s="124">
        <f>IF(D22="","",(D22*(1/3600)*(453.5)*(1000000)*(1/Conversions!$B$10)))</f>
      </c>
      <c r="G22" s="161">
        <f>IF($B$13="","",IF(C22="","",(IF(C22="--","--",Conversions!H20))))</f>
      </c>
      <c r="H22" s="89"/>
      <c r="I22" s="89"/>
      <c r="J22" s="89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26.25" customHeight="1">
      <c r="A23" s="109"/>
      <c r="B23" s="78">
        <f>IF(A23&lt;&gt;"",VLOOKUP(A23,[0]!CASNO,2,FALSE),"")</f>
      </c>
      <c r="C23" s="146">
        <f>IF(Conversions!A21="","",IF($B$12="8-Hour",Conversions!B21,IF($B$12="30-Minute",Conversions!C21," ")))</f>
      </c>
      <c r="D23" s="151"/>
      <c r="E23" s="155">
        <f>IF(C23="--","--",IF($B$12="30-minute",Conversions!F21,Conversions!G21))</f>
      </c>
      <c r="F23" s="164">
        <f>IF(D23="","",(D23*(1/3600)*(453.5)*(1000000)*(1/Conversions!$B$10)))</f>
      </c>
      <c r="G23" s="159">
        <f>IF($B$13="","",IF(C23="","",(IF(C23="--","--",Conversions!H21))))</f>
      </c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26.25" customHeight="1">
      <c r="A24" s="110"/>
      <c r="B24" s="79">
        <f>IF(A24&lt;&gt;"",VLOOKUP(A24,[0]!CASNO,2,FALSE),"")</f>
      </c>
      <c r="C24" s="147">
        <f>IF(Conversions!A22="","",IF($B$12="8-Hour",Conversions!B22,IF($B$12="30-Minute",Conversions!C22," ")))</f>
      </c>
      <c r="D24" s="134"/>
      <c r="E24" s="156">
        <f>IF(C24="--","--",IF($B$12="30-minute",Conversions!F22,Conversions!G22))</f>
      </c>
      <c r="F24" s="165">
        <f>IF(D24="","",(D24*(1/3600)*(453.5)*(1000000)*(1/Conversions!$B$10)))</f>
      </c>
      <c r="G24" s="160">
        <f>IF($B$13="","",IF(C24="","",(IF(C24="--","--",Conversions!H22))))</f>
      </c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26.25" customHeight="1">
      <c r="A25" s="109"/>
      <c r="B25" s="78">
        <f>IF(A25&lt;&gt;"",VLOOKUP(A25,[0]!CASNO,2,FALSE),"")</f>
      </c>
      <c r="C25" s="146">
        <f>IF(Conversions!A23="","",IF($B$12="8-Hour",Conversions!B23,IF($B$12="30-Minute",Conversions!C23," ")))</f>
      </c>
      <c r="D25" s="151"/>
      <c r="E25" s="155">
        <f>IF(C25="--","--",IF($B$12="30-minute",Conversions!F23,Conversions!G23))</f>
      </c>
      <c r="F25" s="164">
        <f>IF(D25="","",(D25*(1/3600)*(453.5)*(1000000)*(1/Conversions!$B$10)))</f>
      </c>
      <c r="G25" s="159">
        <f>IF($B$13="","",IF(C25="","",(IF(C25="--","--",Conversions!H23))))</f>
      </c>
      <c r="H25" s="89"/>
      <c r="I25" s="89"/>
      <c r="J25" s="89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27" customHeight="1">
      <c r="A26" s="110"/>
      <c r="B26" s="79">
        <f>IF(A26&lt;&gt;"",VLOOKUP(A26,[0]!CASNO,2,FALSE),"")</f>
      </c>
      <c r="C26" s="147">
        <f>IF(Conversions!A24="","",IF($B$12="8-Hour",Conversions!B24,IF($B$12="30-Minute",Conversions!C24," ")))</f>
      </c>
      <c r="D26" s="134"/>
      <c r="E26" s="156">
        <f>IF(C26="--","--",IF($B$12="30-minute",Conversions!F24,Conversions!G24))</f>
      </c>
      <c r="F26" s="165">
        <f>IF(D26="","",(D26*(1/3600)*(453.5)*(1000000)*(1/Conversions!$B$10)))</f>
      </c>
      <c r="G26" s="160">
        <f>IF($B$13="","",IF(C26="","",(IF(C26="--","--",Conversions!H24))))</f>
      </c>
      <c r="H26" s="89"/>
      <c r="I26" s="89"/>
      <c r="J26" s="89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27" customHeight="1">
      <c r="A27" s="109"/>
      <c r="B27" s="78">
        <f>IF(A27&lt;&gt;"",VLOOKUP(A27,[0]!CASNO,2,FALSE),"")</f>
      </c>
      <c r="C27" s="146">
        <f>IF(Conversions!A25="","",IF($B$12="8-Hour",Conversions!B25,IF($B$12="30-Minute",Conversions!C25," ")))</f>
      </c>
      <c r="D27" s="151"/>
      <c r="E27" s="155">
        <f>IF(C27="--","--",IF($B$12="30-minute",Conversions!F25,Conversions!G25))</f>
      </c>
      <c r="F27" s="164">
        <f>IF(D27="","",(D27*(1/3600)*(453.5)*(1000000)*(1/Conversions!$B$10)))</f>
      </c>
      <c r="G27" s="159">
        <f>IF($B$13="","",IF(C27="","",(IF(C27="--","--",Conversions!H25))))</f>
      </c>
      <c r="H27" s="89"/>
      <c r="I27" s="89"/>
      <c r="J27" s="89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27" customHeight="1">
      <c r="A28" s="110"/>
      <c r="B28" s="79">
        <f>IF(A28&lt;&gt;"",VLOOKUP(A28,[0]!CASNO,2,FALSE),"")</f>
      </c>
      <c r="C28" s="147">
        <f>IF(Conversions!A26="","",IF($B$12="8-Hour",Conversions!B26,IF($B$12="30-Minute",Conversions!C26," ")))</f>
      </c>
      <c r="D28" s="134"/>
      <c r="E28" s="156">
        <f>IF(C28="--","--",IF($B$12="30-minute",Conversions!F26,Conversions!G26))</f>
      </c>
      <c r="F28" s="165">
        <f>IF(D28="","",(D28*(1/3600)*(453.5)*(1000000)*(1/Conversions!$B$10)))</f>
      </c>
      <c r="G28" s="160">
        <f>IF($B$13="","",IF(C28="","",(IF(C28="--","--",Conversions!H26))))</f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27" customHeight="1">
      <c r="A29" s="109"/>
      <c r="B29" s="78">
        <f>IF(A29&lt;&gt;"",VLOOKUP(A29,[0]!CASNO,2,FALSE),"")</f>
      </c>
      <c r="C29" s="146">
        <f>IF(Conversions!A27="","",IF($B$12="8-Hour",Conversions!B27,IF($B$12="30-Minute",Conversions!C27," ")))</f>
      </c>
      <c r="D29" s="151"/>
      <c r="E29" s="155">
        <f>IF(C29="--","--",IF($B$12="30-minute",Conversions!F27,Conversions!G27))</f>
      </c>
      <c r="F29" s="164">
        <f>IF(D29="","",(D29*(1/3600)*(453.5)*(1000000)*(1/Conversions!$B$10)))</f>
      </c>
      <c r="G29" s="159">
        <f>IF($B$13="","",IF(C29="","",(IF(C29="--","--",Conversions!H27))))</f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27" customHeight="1">
      <c r="A30" s="110"/>
      <c r="B30" s="79">
        <f>IF(A30&lt;&gt;"",VLOOKUP(A30,[0]!CASNO,2,FALSE),"")</f>
      </c>
      <c r="C30" s="147">
        <f>IF(Conversions!A28="","",IF($B$12="8-Hour",Conversions!B28,IF($B$12="30-Minute",Conversions!C28," ")))</f>
      </c>
      <c r="D30" s="134"/>
      <c r="E30" s="156">
        <f>IF(C30="--","--",IF($B$12="30-minute",Conversions!F28,Conversions!G28))</f>
      </c>
      <c r="F30" s="165">
        <f>IF(D30="","",(D30*(1/3600)*(453.5)*(1000000)*(1/Conversions!$B$10)))</f>
      </c>
      <c r="G30" s="160">
        <f>IF($B$13="","",IF(C30="","",(IF(C30="--","--",Conversions!H28))))</f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27" customHeight="1">
      <c r="A31" s="109"/>
      <c r="B31" s="78">
        <f>IF(A31&lt;&gt;"",VLOOKUP(A31,[0]!CASNO,2,FALSE),"")</f>
      </c>
      <c r="C31" s="146">
        <f>IF(Conversions!A29="","",IF($B$12="8-Hour",Conversions!B29,IF($B$12="30-Minute",Conversions!C29," ")))</f>
      </c>
      <c r="D31" s="151"/>
      <c r="E31" s="155">
        <f>IF(C31="--","--",IF($B$12="30-minute",Conversions!F29,Conversions!G29))</f>
      </c>
      <c r="F31" s="164">
        <f>IF(D31="","",(D31*(1/3600)*(453.5)*(1000000)*(1/Conversions!$B$10)))</f>
      </c>
      <c r="G31" s="159">
        <f>IF($B$13="","",IF(C31="","",(IF(C31="--","--",Conversions!H29))))</f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27" customHeight="1">
      <c r="A32" s="110"/>
      <c r="B32" s="79">
        <f>IF(A32&lt;&gt;"",VLOOKUP(A32,[0]!CASNO,2,FALSE),"")</f>
      </c>
      <c r="C32" s="147">
        <f>IF(Conversions!A30="","",IF($B$12="8-Hour",Conversions!B30,IF($B$12="30-Minute",Conversions!C30," ")))</f>
      </c>
      <c r="D32" s="134"/>
      <c r="E32" s="156">
        <f>IF(C32="--","--",IF($B$12="30-minute",Conversions!F30,Conversions!G30))</f>
      </c>
      <c r="F32" s="165">
        <f>IF(D32="","",(D32*(1/3600)*(453.5)*(1000000)*(1/Conversions!$B$10)))</f>
      </c>
      <c r="G32" s="160">
        <f>IF($B$13="","",IF(C32="","",(IF(C32="--","--",Conversions!H30))))</f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27" customHeight="1">
      <c r="A33" s="109"/>
      <c r="B33" s="78">
        <f>IF(A33&lt;&gt;"",VLOOKUP(A33,[0]!CASNO,2,FALSE),"")</f>
      </c>
      <c r="C33" s="146">
        <f>IF(Conversions!A31="","",IF($B$12="8-Hour",Conversions!B31,IF($B$12="30-Minute",Conversions!C31," ")))</f>
      </c>
      <c r="D33" s="151"/>
      <c r="E33" s="155">
        <f>IF(C33="--","--",IF($B$12="30-minute",Conversions!F31,Conversions!G31))</f>
      </c>
      <c r="F33" s="164">
        <f>IF(D33="","",(D33*(1/3600)*(453.5)*(1000000)*(1/Conversions!$B$10)))</f>
      </c>
      <c r="G33" s="159">
        <f>IF($B$13="","",IF(C33="","",(IF(C33="--","--",Conversions!H31))))</f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27" customHeight="1">
      <c r="A34" s="110"/>
      <c r="B34" s="79">
        <f>IF(A34&lt;&gt;"",VLOOKUP(A34,[0]!CASNO,2,FALSE),"")</f>
      </c>
      <c r="C34" s="147">
        <f>IF(Conversions!A32="","",IF($B$12="8-Hour",Conversions!B32,IF($B$12="30-Minute",Conversions!C32," ")))</f>
      </c>
      <c r="D34" s="134"/>
      <c r="E34" s="156">
        <f>IF(C34="--","--",IF($B$12="30-minute",Conversions!F32,Conversions!G32))</f>
      </c>
      <c r="F34" s="165">
        <f>IF(D34="","",(D34*(1/3600)*(453.5)*(1000000)*(1/Conversions!$B$10)))</f>
      </c>
      <c r="G34" s="160">
        <f>IF($B$13="","",IF(C34="","",(IF(C34="--","--",Conversions!H32))))</f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27" customHeight="1">
      <c r="A35" s="109"/>
      <c r="B35" s="78">
        <f>IF(A35&lt;&gt;"",VLOOKUP(A35,[0]!CASNO,2,FALSE),"")</f>
      </c>
      <c r="C35" s="146">
        <f>IF(Conversions!A33="","",IF($B$12="8-Hour",Conversions!B33,IF($B$12="30-Minute",Conversions!C33," ")))</f>
      </c>
      <c r="D35" s="151"/>
      <c r="E35" s="155">
        <f>IF(C35="--","--",IF($B$12="30-minute",Conversions!F33,Conversions!G33))</f>
      </c>
      <c r="F35" s="164">
        <f>IF(D35="","",(D35*(1/3600)*(453.5)*(1000000)*(1/Conversions!$B$10)))</f>
      </c>
      <c r="G35" s="159">
        <f>IF($B$13="","",IF(C35="","",(IF(C35="--","--",Conversions!H33))))</f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27" customHeight="1">
      <c r="A36" s="110"/>
      <c r="B36" s="79">
        <f>IF(A36&lt;&gt;"",VLOOKUP(A36,[0]!CASNO,2,FALSE),"")</f>
      </c>
      <c r="C36" s="147">
        <f>IF(Conversions!A34="","",IF($B$12="8-Hour",Conversions!B34,IF($B$12="30-Minute",Conversions!C34," ")))</f>
      </c>
      <c r="D36" s="134"/>
      <c r="E36" s="156">
        <f>IF(C36="--","--",IF($B$12="30-minute",Conversions!F34,Conversions!G34))</f>
      </c>
      <c r="F36" s="165">
        <f>IF(D36="","",(D36*(1/3600)*(453.5)*(1000000)*(1/Conversions!$B$10)))</f>
      </c>
      <c r="G36" s="160">
        <f>IF($B$13="","",IF(C36="","",(IF(C36="--","--",Conversions!H34))))</f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27" customHeight="1">
      <c r="A37" s="109"/>
      <c r="B37" s="78">
        <f>IF(A37&lt;&gt;"",VLOOKUP(A37,[0]!CASNO,2,FALSE),"")</f>
      </c>
      <c r="C37" s="146">
        <f>IF(Conversions!A35="","",IF($B$12="8-Hour",Conversions!B35,IF($B$12="30-Minute",Conversions!C35," ")))</f>
      </c>
      <c r="D37" s="151"/>
      <c r="E37" s="155">
        <f>IF(C37="--","--",IF($B$12="30-minute",Conversions!F35,Conversions!G35))</f>
      </c>
      <c r="F37" s="164">
        <f>IF(D37="","",(D37*(1/3600)*(453.5)*(1000000)*(1/Conversions!$B$10)))</f>
      </c>
      <c r="G37" s="159">
        <f>IF($B$13="","",IF(C37="","",(IF(C37="--","--",Conversions!H35))))</f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27" customHeight="1" thickBot="1">
      <c r="A38" s="132"/>
      <c r="B38" s="133">
        <f>IF(A38&lt;&gt;"",VLOOKUP(A38,[0]!CASNO,2,FALSE),"")</f>
      </c>
      <c r="C38" s="149">
        <f>IF(Conversions!A36="","",IF($B$12="8-Hour",Conversions!B36,IF($B$12="30-Minute",Conversions!C36," ")))</f>
      </c>
      <c r="D38" s="153"/>
      <c r="E38" s="157">
        <f>IF(C38="--","--",IF($B$12="30-minute",Conversions!F36,Conversions!G36))</f>
      </c>
      <c r="F38" s="166">
        <f>IF(D38="","",(D38*(1/3600)*(453.5)*(1000000)*(1/Conversions!$B$10)))</f>
      </c>
      <c r="G38" s="162">
        <f>IF($B$13="","",IF(C38="","",(IF(C38="--","--",Conversions!H36))))</f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s="92" customFormat="1" ht="15.75" customHeight="1" hidden="1">
      <c r="A39" s="125"/>
      <c r="B39" s="125"/>
      <c r="C39" s="202"/>
      <c r="D39" s="128"/>
      <c r="E39" s="127"/>
      <c r="F39" s="128"/>
      <c r="G39" s="129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s="92" customFormat="1" ht="15.75" customHeight="1" hidden="1">
      <c r="A40" s="221">
        <f>IF(A18="","","Footnotes")</f>
      </c>
      <c r="B40" s="125"/>
      <c r="C40" s="202"/>
      <c r="D40" s="128"/>
      <c r="E40" s="127"/>
      <c r="F40" s="128"/>
      <c r="G40" s="129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s="92" customFormat="1" ht="27" customHeight="1" hidden="1">
      <c r="A41" s="266">
        <f>IF(Conversions!I16="None","",Conversions!I16)</f>
      </c>
      <c r="B41" s="267"/>
      <c r="C41" s="267"/>
      <c r="D41" s="267"/>
      <c r="E41" s="267"/>
      <c r="F41" s="267"/>
      <c r="G41" s="267"/>
      <c r="H41" s="22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s="92" customFormat="1" ht="27" customHeight="1" hidden="1">
      <c r="A42" s="264">
        <f>IF(Conversions!I17="None","",Conversions!I17)</f>
      </c>
      <c r="B42" s="265"/>
      <c r="C42" s="265"/>
      <c r="D42" s="265"/>
      <c r="E42" s="265"/>
      <c r="F42" s="265"/>
      <c r="G42" s="26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s="92" customFormat="1" ht="27" customHeight="1" hidden="1">
      <c r="A43" s="266">
        <f>IF(Conversions!I18="None","",Conversions!I18)</f>
      </c>
      <c r="B43" s="267"/>
      <c r="C43" s="267"/>
      <c r="D43" s="267"/>
      <c r="E43" s="267"/>
      <c r="F43" s="267"/>
      <c r="G43" s="267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s="92" customFormat="1" ht="27" customHeight="1" hidden="1">
      <c r="A44" s="266">
        <f>IF(Conversions!I19="None","",Conversions!I19)</f>
      </c>
      <c r="B44" s="267"/>
      <c r="C44" s="267"/>
      <c r="D44" s="267"/>
      <c r="E44" s="267"/>
      <c r="F44" s="267"/>
      <c r="G44" s="267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s="92" customFormat="1" ht="27" customHeight="1" hidden="1">
      <c r="A45" s="266">
        <f>IF(Conversions!I20="None","",Conversions!I20)</f>
      </c>
      <c r="B45" s="267"/>
      <c r="C45" s="267"/>
      <c r="D45" s="267"/>
      <c r="E45" s="267"/>
      <c r="F45" s="267"/>
      <c r="G45" s="267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s="92" customFormat="1" ht="27" customHeight="1" hidden="1">
      <c r="A46" s="262">
        <f>IF(Conversions!I21="None","",Conversions!I21)</f>
      </c>
      <c r="B46" s="263"/>
      <c r="C46" s="263"/>
      <c r="D46" s="263"/>
      <c r="E46" s="263"/>
      <c r="F46" s="263"/>
      <c r="G46" s="26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s="92" customFormat="1" ht="27" customHeight="1" hidden="1">
      <c r="A47" s="266">
        <f>IF(Conversions!I22="None","",Conversions!I22)</f>
      </c>
      <c r="B47" s="267"/>
      <c r="C47" s="267"/>
      <c r="D47" s="267"/>
      <c r="E47" s="267"/>
      <c r="F47" s="267"/>
      <c r="G47" s="267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s="92" customFormat="1" ht="27" customHeight="1" hidden="1">
      <c r="A48" s="266">
        <f>IF(Conversions!I23="None","",Conversions!I23)</f>
      </c>
      <c r="B48" s="263"/>
      <c r="C48" s="263"/>
      <c r="D48" s="263"/>
      <c r="E48" s="263"/>
      <c r="F48" s="263"/>
      <c r="G48" s="26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s="92" customFormat="1" ht="27" customHeight="1" hidden="1">
      <c r="A49" s="266">
        <f>IF(Conversions!I24="None","",Conversions!I24)</f>
      </c>
      <c r="B49" s="263"/>
      <c r="C49" s="263"/>
      <c r="D49" s="263"/>
      <c r="E49" s="263"/>
      <c r="F49" s="263"/>
      <c r="G49" s="26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s="92" customFormat="1" ht="27" customHeight="1" hidden="1">
      <c r="A50" s="266">
        <f>IF(Conversions!I25="None","",Conversions!I25)</f>
      </c>
      <c r="B50" s="267"/>
      <c r="C50" s="267"/>
      <c r="D50" s="267"/>
      <c r="E50" s="267"/>
      <c r="F50" s="267"/>
      <c r="G50" s="267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s="92" customFormat="1" ht="27" customHeight="1" hidden="1">
      <c r="A51" s="266">
        <f>IF(Conversions!I26="None","",Conversions!I26)</f>
      </c>
      <c r="B51" s="267"/>
      <c r="C51" s="267"/>
      <c r="D51" s="267"/>
      <c r="E51" s="267"/>
      <c r="F51" s="267"/>
      <c r="G51" s="267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s="92" customFormat="1" ht="27" customHeight="1" hidden="1">
      <c r="A52" s="266">
        <f>IF(Conversions!I27="None","",Conversions!I27)</f>
      </c>
      <c r="B52" s="267"/>
      <c r="C52" s="267"/>
      <c r="D52" s="267"/>
      <c r="E52" s="267"/>
      <c r="F52" s="267"/>
      <c r="G52" s="267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s="92" customFormat="1" ht="27" customHeight="1" hidden="1">
      <c r="A53" s="266">
        <f>IF(Conversions!I28="None","",Conversions!I28)</f>
      </c>
      <c r="B53" s="267"/>
      <c r="C53" s="267"/>
      <c r="D53" s="267"/>
      <c r="E53" s="267"/>
      <c r="F53" s="267"/>
      <c r="G53" s="267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s="92" customFormat="1" ht="27" customHeight="1" hidden="1">
      <c r="A54" s="266">
        <f>IF(Conversions!I29="None","",Conversions!I29)</f>
      </c>
      <c r="B54" s="267"/>
      <c r="C54" s="267"/>
      <c r="D54" s="267"/>
      <c r="E54" s="267"/>
      <c r="F54" s="267"/>
      <c r="G54" s="267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s="92" customFormat="1" ht="27" customHeight="1" hidden="1">
      <c r="A55" s="266">
        <f>IF(Conversions!I30="None","",Conversions!I30)</f>
      </c>
      <c r="B55" s="263"/>
      <c r="C55" s="263"/>
      <c r="D55" s="263"/>
      <c r="E55" s="263"/>
      <c r="F55" s="263"/>
      <c r="G55" s="26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s="92" customFormat="1" ht="27" customHeight="1" hidden="1">
      <c r="A56" s="266">
        <f>IF(Conversions!I31="None","",Conversions!I31)</f>
      </c>
      <c r="B56" s="263"/>
      <c r="C56" s="263"/>
      <c r="D56" s="263"/>
      <c r="E56" s="263"/>
      <c r="F56" s="263"/>
      <c r="G56" s="26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s="92" customFormat="1" ht="27" customHeight="1" hidden="1">
      <c r="A57" s="266">
        <f>IF(Conversions!I32="None","",Conversions!I32)</f>
      </c>
      <c r="B57" s="263"/>
      <c r="C57" s="263"/>
      <c r="D57" s="263"/>
      <c r="E57" s="263"/>
      <c r="F57" s="263"/>
      <c r="G57" s="26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s="92" customFormat="1" ht="27" customHeight="1" hidden="1">
      <c r="A58" s="266">
        <f>IF(Conversions!I33="None","",Conversions!I33)</f>
      </c>
      <c r="B58" s="263"/>
      <c r="C58" s="263"/>
      <c r="D58" s="263"/>
      <c r="E58" s="263"/>
      <c r="F58" s="263"/>
      <c r="G58" s="26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ht="27" customHeight="1" hidden="1">
      <c r="A59" s="266">
        <f>IF(Conversions!I34="None","",Conversions!I34)</f>
      </c>
      <c r="B59" s="263"/>
      <c r="C59" s="263"/>
      <c r="D59" s="263"/>
      <c r="E59" s="263"/>
      <c r="F59" s="263"/>
      <c r="G59" s="263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ht="27" customHeight="1" hidden="1">
      <c r="A60" s="266">
        <f>IF(Conversions!I35="None","",Conversions!I35)</f>
      </c>
      <c r="B60" s="263"/>
      <c r="C60" s="263"/>
      <c r="D60" s="263"/>
      <c r="E60" s="263"/>
      <c r="F60" s="263"/>
      <c r="G60" s="263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ht="27" customHeight="1" hidden="1">
      <c r="A61" s="266">
        <f>IF(Conversions!I36="None","",Conversions!I36)</f>
      </c>
      <c r="B61" s="263"/>
      <c r="C61" s="263"/>
      <c r="D61" s="263"/>
      <c r="E61" s="263"/>
      <c r="F61" s="263"/>
      <c r="G61" s="263"/>
      <c r="H61" s="113"/>
      <c r="I61" s="113"/>
      <c r="J61" s="113"/>
      <c r="K61" s="88"/>
      <c r="L61" s="88"/>
      <c r="M61" s="88"/>
      <c r="N61" s="88"/>
      <c r="O61" s="88"/>
      <c r="P61" s="88"/>
      <c r="Q61" s="88"/>
      <c r="R61" s="88"/>
      <c r="S61" s="88"/>
    </row>
    <row r="62" spans="1:19" ht="27" customHeight="1">
      <c r="A62" s="223"/>
      <c r="B62" s="224"/>
      <c r="C62" s="224"/>
      <c r="D62" s="224"/>
      <c r="E62" s="224"/>
      <c r="F62" s="224"/>
      <c r="G62" s="224"/>
      <c r="H62" s="113"/>
      <c r="I62" s="113"/>
      <c r="J62" s="113"/>
      <c r="K62" s="88"/>
      <c r="L62" s="88"/>
      <c r="M62" s="88"/>
      <c r="N62" s="88"/>
      <c r="O62" s="88"/>
      <c r="P62" s="88"/>
      <c r="Q62" s="88"/>
      <c r="R62" s="88"/>
      <c r="S62" s="88"/>
    </row>
    <row r="63" spans="1:19" ht="27" customHeight="1" hidden="1" thickBot="1">
      <c r="A63" s="138"/>
      <c r="B63" s="138"/>
      <c r="C63" s="139"/>
      <c r="D63" s="140"/>
      <c r="E63" s="140"/>
      <c r="F63" s="140"/>
      <c r="G63" s="141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21.75" customHeight="1" hidden="1" thickBot="1">
      <c r="A64" s="138"/>
      <c r="B64" s="116" t="s">
        <v>1595</v>
      </c>
      <c r="C64" s="256">
        <f>IF(C4="","",C4)</f>
      </c>
      <c r="D64" s="257"/>
      <c r="E64" s="258"/>
      <c r="F64" s="140"/>
      <c r="G64" s="141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1:19" ht="21.75" customHeight="1" hidden="1" thickBot="1">
      <c r="A65" s="138"/>
      <c r="B65" s="142" t="s">
        <v>1617</v>
      </c>
      <c r="C65" s="256">
        <f>IF(C5="","",C5)</f>
      </c>
      <c r="D65" s="257"/>
      <c r="E65" s="258"/>
      <c r="F65" s="140"/>
      <c r="G65" s="141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19" s="131" customFormat="1" ht="27" customHeight="1" hidden="1" thickBot="1">
      <c r="A66" s="125"/>
      <c r="B66" s="125"/>
      <c r="C66" s="126"/>
      <c r="D66" s="128"/>
      <c r="E66" s="127"/>
      <c r="F66" s="128"/>
      <c r="G66" s="129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</row>
    <row r="67" spans="1:19" ht="34.5" customHeight="1" hidden="1" thickBot="1">
      <c r="A67" s="96" t="s">
        <v>14</v>
      </c>
      <c r="B67" s="97" t="s">
        <v>3</v>
      </c>
      <c r="C67" s="98" t="s">
        <v>1583</v>
      </c>
      <c r="D67" s="99" t="s">
        <v>1576</v>
      </c>
      <c r="E67" s="100" t="s">
        <v>1584</v>
      </c>
      <c r="F67" s="97" t="s">
        <v>1585</v>
      </c>
      <c r="G67" s="101" t="s">
        <v>4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1:19" ht="27" customHeight="1" hidden="1">
      <c r="A68" s="195"/>
      <c r="B68" s="174">
        <f>IF(A68&lt;&gt;"",VLOOKUP(A68,[0]!CASNO,2,FALSE),"")</f>
      </c>
      <c r="C68" s="227">
        <f>IF(Conversions!A37="","",IF($B$12="8-Hour",Conversions!B37,IF($B$12="30-Minute",Conversions!C37," ")))</f>
      </c>
      <c r="D68" s="178"/>
      <c r="E68" s="135">
        <f>IF(C68="--","--",IF($B$12="30-minute",Conversions!F37,Conversions!G37))</f>
      </c>
      <c r="F68" s="86">
        <f>IF(D68="","",(D68*(1/3600)*(453.5)*(1000000)*(1/Conversions!$B$10)))</f>
      </c>
      <c r="G68" s="184">
        <f>IF($B$13="","",IF(C68="","",(IF(C68="--","--",Conversions!H37))))</f>
      </c>
      <c r="H68" s="102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1:19" ht="27" customHeight="1" hidden="1">
      <c r="A69" s="196"/>
      <c r="B69" s="171">
        <f>IF(A69&lt;&gt;"",VLOOKUP(A69,[0]!CASNO,2,FALSE),"")</f>
      </c>
      <c r="C69" s="228">
        <f>IF(Conversions!A38="","",IF($B$12="8-Hour",Conversions!B38,IF($B$12="30-Minute",Conversions!C38," ")))</f>
      </c>
      <c r="D69" s="179"/>
      <c r="E69" s="124">
        <f>IF(C69="--","--",IF($B$12="30-minute",Conversions!F38,Conversions!G38))</f>
      </c>
      <c r="F69" s="165">
        <f>IF(D69="","",(D69*(1/3600)*(453.5)*(1000000)*(1/Conversions!$B$10)))</f>
      </c>
      <c r="G69" s="160">
        <f>IF($B$13="","",IF(C69="","",(IF(C69="--","--",Conversions!H38))))</f>
      </c>
      <c r="H69" s="103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9" ht="27" customHeight="1" hidden="1">
      <c r="A70" s="197"/>
      <c r="B70" s="175">
        <f>IF(A70&lt;&gt;"",VLOOKUP(A70,[0]!CASNO,2,FALSE),"")</f>
      </c>
      <c r="C70" s="229">
        <f>IF(Conversions!A39="","",IF($B$12="8-Hour",Conversions!B39,IF($B$12="30-Minute",Conversions!C39," ")))</f>
      </c>
      <c r="D70" s="180"/>
      <c r="E70" s="136">
        <f>IF(C70="--","--",IF($B$12="30-minute",Conversions!F39,Conversions!G39))</f>
      </c>
      <c r="F70" s="136">
        <f>IF(D70="","",(D70*(1/3600)*(453.5)*(1000000)*(1/Conversions!$B$10)))</f>
      </c>
      <c r="G70" s="185">
        <f>IF($B$13="","",IF(C70="","",(IF(C70="--","--",Conversions!H39))))</f>
      </c>
      <c r="H70" s="12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ht="27" customHeight="1" hidden="1">
      <c r="A71" s="198"/>
      <c r="B71" s="171">
        <f>IF(A71&lt;&gt;"",VLOOKUP(A71,[0]!CASNO,2,FALSE),"")</f>
      </c>
      <c r="C71" s="228">
        <f>IF(Conversions!A40="","",IF($B$12="8-Hour",Conversions!B40,IF($B$12="30-Minute",Conversions!C40," ")))</f>
      </c>
      <c r="D71" s="169"/>
      <c r="E71" s="137">
        <f>IF(C71="--","--",IF($B$12="30-minute",Conversions!F40,Conversions!G40))</f>
      </c>
      <c r="F71" s="188">
        <f>IF(D71="","",(D71*(1/3600)*(453.5)*(1000000)*(1/Conversions!$B$10)))</f>
      </c>
      <c r="G71" s="172">
        <f>IF($B$13="","",IF(C71="","",(IF(C71="--","--",Conversions!H40))))</f>
      </c>
      <c r="H71" s="12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1:19" ht="27" customHeight="1" hidden="1">
      <c r="A72" s="199"/>
      <c r="B72" s="176">
        <f>IF(A72&lt;&gt;"",VLOOKUP(A72,[0]!CASNO,2,FALSE),"")</f>
      </c>
      <c r="C72" s="230">
        <f>IF(Conversions!A41="","",IF($B$12="8-Hour",Conversions!B41,IF($B$12="30-Minute",Conversions!C41," ")))</f>
      </c>
      <c r="D72" s="181"/>
      <c r="E72" s="136">
        <f>IF(C72="--","--",IF($B$12="30-minute",Conversions!F41,Conversions!G41))</f>
      </c>
      <c r="F72" s="189">
        <f>IF(D72="","",(D72*(1/3600)*(453.5)*(1000000)*(1/Conversions!$B$10)))</f>
      </c>
      <c r="G72" s="186">
        <f>IF($B$13="","",IF(C72="","",(IF(C72="--","--",Conversions!H41))))</f>
      </c>
      <c r="H72" s="12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1:19" ht="27" customHeight="1" hidden="1">
      <c r="A73" s="198"/>
      <c r="B73" s="171">
        <f>IF(A73&lt;&gt;"",VLOOKUP(A73,[0]!CASNO,2,FALSE),"")</f>
      </c>
      <c r="C73" s="228">
        <f>IF(Conversions!A42="","",IF($B$12="8-Hour",Conversions!B42,IF($B$12="30-Minute",Conversions!C42," ")))</f>
      </c>
      <c r="D73" s="169"/>
      <c r="E73" s="137">
        <f>IF(C73="--","--",IF($B$12="30-minute",Conversions!F42,Conversions!G42))</f>
      </c>
      <c r="F73" s="188">
        <f>IF(D73="","",(D73*(1/3600)*(453.5)*(1000000)*(1/Conversions!$B$10)))</f>
      </c>
      <c r="G73" s="172">
        <f>IF($B$13="","",IF(C73="","",(IF(C73="--","--",Conversions!H42))))</f>
      </c>
      <c r="H73" s="12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1:19" ht="27" customHeight="1" hidden="1">
      <c r="A74" s="199"/>
      <c r="B74" s="176">
        <f>IF(A74&lt;&gt;"",VLOOKUP(A74,[0]!CASNO,2,FALSE),"")</f>
      </c>
      <c r="C74" s="230">
        <f>IF(Conversions!A43="","",IF($B$12="8-Hour",Conversions!B43,IF($B$12="30-Minute",Conversions!C43," ")))</f>
      </c>
      <c r="D74" s="181"/>
      <c r="E74" s="136">
        <f>IF(C74="--","--",IF($B$12="30-minute",Conversions!F43,Conversions!G43))</f>
      </c>
      <c r="F74" s="189">
        <f>IF(D74="","",(D74*(1/3600)*(453.5)*(1000000)*(1/Conversions!$B$10)))</f>
      </c>
      <c r="G74" s="186">
        <f>IF($B$13="","",IF(C74="","",(IF(C74="--","--",Conversions!H43))))</f>
      </c>
      <c r="H74" s="12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1:19" ht="27" customHeight="1" hidden="1">
      <c r="A75" s="198"/>
      <c r="B75" s="171">
        <f>IF(A75&lt;&gt;"",VLOOKUP(A75,[0]!CASNO,2,FALSE),"")</f>
      </c>
      <c r="C75" s="228">
        <f>IF(Conversions!A44="","",IF($B$12="8-Hour",Conversions!B44,IF($B$12="30-Minute",Conversions!C44," ")))</f>
      </c>
      <c r="D75" s="169"/>
      <c r="E75" s="137">
        <f>IF(C75="--","--",IF($B$12="30-minute",Conversions!F44,Conversions!G44))</f>
      </c>
      <c r="F75" s="188">
        <f>IF(D75="","",(D75*(1/3600)*(453.5)*(1000000)*(1/Conversions!$B$10)))</f>
      </c>
      <c r="G75" s="172">
        <f>IF($B$13="","",IF(C75="","",(IF(C75="--","--",Conversions!H44))))</f>
      </c>
      <c r="H75" s="12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19" ht="27" customHeight="1" hidden="1">
      <c r="A76" s="199"/>
      <c r="B76" s="176">
        <f>IF(A76&lt;&gt;"",VLOOKUP(A76,[0]!CASNO,2,FALSE),"")</f>
      </c>
      <c r="C76" s="230">
        <f>IF(Conversions!A45="","",IF($B$12="8-Hour",Conversions!B45,IF($B$12="30-Minute",Conversions!C45," ")))</f>
      </c>
      <c r="D76" s="181"/>
      <c r="E76" s="136">
        <f>IF(C76="--","--",IF($B$12="30-minute",Conversions!F45,Conversions!G45))</f>
      </c>
      <c r="F76" s="189">
        <f>IF(D76="","",(D76*(1/3600)*(453.5)*(1000000)*(1/Conversions!$B$10)))</f>
      </c>
      <c r="G76" s="186">
        <f>IF($B$13="","",IF(C76="","",(IF(C76="--","--",Conversions!H45))))</f>
      </c>
      <c r="H76" s="12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19" ht="27" customHeight="1" hidden="1">
      <c r="A77" s="198"/>
      <c r="B77" s="171">
        <f>IF(A77&lt;&gt;"",VLOOKUP(A77,[0]!CASNO,2,FALSE),"")</f>
      </c>
      <c r="C77" s="228">
        <f>IF(Conversions!A46="","",IF($B$12="8-Hour",Conversions!B46,IF($B$12="30-Minute",Conversions!C46," ")))</f>
      </c>
      <c r="D77" s="169"/>
      <c r="E77" s="137">
        <f>IF(C77="--","--",IF($B$12="30-minute",Conversions!F46,Conversions!G46))</f>
      </c>
      <c r="F77" s="188">
        <f>IF(D77="","",(D77*(1/3600)*(453.5)*(1000000)*(1/Conversions!$B$10)))</f>
      </c>
      <c r="G77" s="172">
        <f>IF($B$13="","",IF(C77="","",(IF(C77="--","--",Conversions!H46))))</f>
      </c>
      <c r="H77" s="102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19" ht="27" customHeight="1" hidden="1">
      <c r="A78" s="199"/>
      <c r="B78" s="176">
        <f>IF(A78&lt;&gt;"",VLOOKUP(A78,[0]!CASNO,2,FALSE),"")</f>
      </c>
      <c r="C78" s="230">
        <f>IF(Conversions!A47="","",IF($B$12="8-Hour",Conversions!B47,IF($B$12="30-Minute",Conversions!C47," ")))</f>
      </c>
      <c r="D78" s="181"/>
      <c r="E78" s="136">
        <f>IF(C78="--","--",IF($B$12="30-minute",Conversions!F47,Conversions!G47))</f>
      </c>
      <c r="F78" s="189">
        <f>IF(D78="","",(D78*(1/3600)*(453.5)*(1000000)*(1/Conversions!$B$10)))</f>
      </c>
      <c r="G78" s="186">
        <f>IF($B$13="","",IF(C78="","",(IF(C78="--","--",Conversions!H47))))</f>
      </c>
      <c r="H78" s="102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27" customHeight="1" hidden="1">
      <c r="A79" s="198"/>
      <c r="B79" s="171">
        <f>IF(A79&lt;&gt;"",VLOOKUP(A79,[0]!CASNO,2,FALSE),"")</f>
      </c>
      <c r="C79" s="228">
        <f>IF(Conversions!A48="","",IF($B$12="8-Hour",Conversions!B48,IF($B$12="30-Minute",Conversions!C48," ")))</f>
      </c>
      <c r="D79" s="169"/>
      <c r="E79" s="137">
        <f>IF(C79="--","--",IF($B$12="30-minute",Conversions!F48,Conversions!G48))</f>
      </c>
      <c r="F79" s="188">
        <f>IF(D79="","",(D79*(1/3600)*(453.5)*(1000000)*(1/Conversions!$B$10)))</f>
      </c>
      <c r="G79" s="172">
        <f>IF($B$13="","",IF(C79="","",(IF(C79="--","--",Conversions!H48))))</f>
      </c>
      <c r="H79" s="102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1:19" ht="27" customHeight="1" hidden="1">
      <c r="A80" s="109"/>
      <c r="B80" s="176">
        <f>IF(A80&lt;&gt;"",VLOOKUP(A80,[0]!CASNO,2,FALSE),"")</f>
      </c>
      <c r="C80" s="230">
        <f>IF(Conversions!A49="","",IF($B$12="8-Hour",Conversions!B49,IF($B$12="30-Minute",Conversions!C49," ")))</f>
      </c>
      <c r="D80" s="182"/>
      <c r="E80" s="168">
        <f>IF(C80="--","--",IF($B$12="30-minute",Conversions!F49,Conversions!G49))</f>
      </c>
      <c r="F80" s="164">
        <f>IF(D80="","",(D80*(1/3600)*(453.5)*(1000000)*(1/Conversions!$B$10)))</f>
      </c>
      <c r="G80" s="159">
        <f>IF($B$13="","",IF(C80="","",(IF(C80="--","--",Conversions!H49))))</f>
      </c>
      <c r="H80" s="102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ht="27" customHeight="1" hidden="1">
      <c r="A81" s="110"/>
      <c r="B81" s="171">
        <f>IF(A81&lt;&gt;"",VLOOKUP(A81,[0]!CASNO,2,FALSE),"")</f>
      </c>
      <c r="C81" s="228">
        <f>IF(Conversions!A50="","",IF($B$12="8-Hour",Conversions!B50,IF($B$12="30-Minute",Conversions!C50," ")))</f>
      </c>
      <c r="D81" s="179"/>
      <c r="E81" s="124">
        <f>IF(C81="--","--",IF($B$12="30-minute",Conversions!F50,Conversions!G50))</f>
      </c>
      <c r="F81" s="165">
        <f>IF(D81="","",(D81*(1/3600)*(453.5)*(1000000)*(1/Conversions!$B$10)))</f>
      </c>
      <c r="G81" s="160">
        <f>IF($B$13="","",IF(C81="","",(IF(C81="--","--",Conversions!H50))))</f>
      </c>
      <c r="H81" s="102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1:19" ht="27" customHeight="1" hidden="1">
      <c r="A82" s="200"/>
      <c r="B82" s="175">
        <f>IF(A82&lt;&gt;"",VLOOKUP(A82,[0]!CASNO,2,FALSE),"")</f>
      </c>
      <c r="C82" s="229">
        <f>IF(Conversions!A51="","",IF($B$12="8-Hour",Conversions!B51,IF($B$12="30-Minute",Conversions!C51," ")))</f>
      </c>
      <c r="D82" s="180"/>
      <c r="E82" s="136">
        <f>IF(C82="--","--",IF($B$12="30-minute",Conversions!F51,Conversions!G51))</f>
      </c>
      <c r="F82" s="136">
        <f>IF(D82="","",(D82*(1/3600)*(453.5)*(1000000)*(1/Conversions!$B$10)))</f>
      </c>
      <c r="G82" s="185">
        <f>IF($B$13="","",IF(C82="","",(IF(C82="--","--",Conversions!H51))))</f>
      </c>
      <c r="H82" s="102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1:19" ht="27" customHeight="1" hidden="1">
      <c r="A83" s="110"/>
      <c r="B83" s="171">
        <f>IF(A83&lt;&gt;"",VLOOKUP(A83,[0]!CASNO,2,FALSE),"")</f>
      </c>
      <c r="C83" s="228">
        <f>IF(Conversions!A52="","",IF($B$12="8-Hour",Conversions!B52,IF($B$12="30-Minute",Conversions!C52," ")))</f>
      </c>
      <c r="D83" s="169"/>
      <c r="E83" s="137">
        <f>IF(C83="--","--",IF($B$12="30-minute",Conversions!F52,Conversions!G52))</f>
      </c>
      <c r="F83" s="188">
        <f>IF(D83="","",(D83*(1/3600)*(453.5)*(1000000)*(1/Conversions!$B$10)))</f>
      </c>
      <c r="G83" s="172">
        <f>IF($B$13="","",IF(C83="","",(IF(C83="--","--",Conversions!H52))))</f>
      </c>
      <c r="H83" s="102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1:19" ht="27" customHeight="1" hidden="1">
      <c r="A84" s="109"/>
      <c r="B84" s="176">
        <f>IF(A84&lt;&gt;"",VLOOKUP(A84,[0]!CASNO,2,FALSE),"")</f>
      </c>
      <c r="C84" s="230">
        <f>IF(Conversions!A53="","",IF($B$12="8-Hour",Conversions!B53,IF($B$12="30-Minute",Conversions!C53," ")))</f>
      </c>
      <c r="D84" s="181"/>
      <c r="E84" s="136">
        <f>IF(C84="--","--",IF($B$12="30-minute",Conversions!F53,Conversions!G53))</f>
      </c>
      <c r="F84" s="189">
        <f>IF(D84="","",(D84*(1/3600)*(453.5)*(1000000)*(1/Conversions!$B$10)))</f>
      </c>
      <c r="G84" s="186">
        <f>IF($B$13="","",IF(C84="","",(IF(C84="--","--",Conversions!H53))))</f>
      </c>
      <c r="H84" s="102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1:19" ht="27" customHeight="1" hidden="1">
      <c r="A85" s="110"/>
      <c r="B85" s="171">
        <f>IF(A85&lt;&gt;"",VLOOKUP(A85,[0]!CASNO,2,FALSE),"")</f>
      </c>
      <c r="C85" s="228">
        <f>IF(Conversions!A54="","",IF($B$12="8-Hour",Conversions!B54,IF($B$12="30-Minute",Conversions!C54," ")))</f>
      </c>
      <c r="D85" s="169"/>
      <c r="E85" s="137">
        <f>IF(C85="--","--",IF($B$12="30-minute",Conversions!F54,Conversions!G54))</f>
      </c>
      <c r="F85" s="188">
        <f>IF(D85="","",(D85*(1/3600)*(453.5)*(1000000)*(1/Conversions!$B$10)))</f>
      </c>
      <c r="G85" s="172">
        <f>IF($B$13="","",IF(C85="","",(IF(C85="--","--",Conversions!H54))))</f>
      </c>
      <c r="H85" s="102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1:8" ht="27" customHeight="1" hidden="1">
      <c r="A86" s="109"/>
      <c r="B86" s="176">
        <f>IF(A86&lt;&gt;"",VLOOKUP(A86,[0]!CASNO,2,FALSE),"")</f>
      </c>
      <c r="C86" s="230">
        <f>IF(Conversions!A55="","",IF($B$12="8-Hour",Conversions!B55,IF($B$12="30-Minute",Conversions!C55," ")))</f>
      </c>
      <c r="D86" s="181"/>
      <c r="E86" s="136">
        <f>IF(C86="--","--",IF($B$12="30-minute",Conversions!F55,Conversions!G55))</f>
      </c>
      <c r="F86" s="189">
        <f>IF(D86="","",(D86*(1/3600)*(453.5)*(1000000)*(1/Conversions!$B$10)))</f>
      </c>
      <c r="G86" s="186">
        <f>IF($B$13="","",IF(C86="","",(IF(C86="--","--",Conversions!H55))))</f>
      </c>
      <c r="H86" s="105"/>
    </row>
    <row r="87" spans="1:8" ht="27" customHeight="1" hidden="1">
      <c r="A87" s="110"/>
      <c r="B87" s="171">
        <f>IF(A87&lt;&gt;"",VLOOKUP(A87,[0]!CASNO,2,FALSE),"")</f>
      </c>
      <c r="C87" s="228">
        <f>IF(Conversions!A56="","",IF($B$12="8-Hour",Conversions!B56,IF($B$12="30-Minute",Conversions!C56," ")))</f>
      </c>
      <c r="D87" s="169"/>
      <c r="E87" s="137">
        <f>IF(C87="--","--",IF($B$12="30-minute",Conversions!F56,Conversions!G56))</f>
      </c>
      <c r="F87" s="188">
        <f>IF(D87="","",(D87*(1/3600)*(453.5)*(1000000)*(1/Conversions!$B$10)))</f>
      </c>
      <c r="G87" s="172">
        <f>IF($B$13="","",IF(C87="","",(IF(C87="--","--",Conversions!H56))))</f>
      </c>
      <c r="H87" s="105"/>
    </row>
    <row r="88" spans="1:8" ht="27" customHeight="1" hidden="1" thickBot="1">
      <c r="A88" s="201"/>
      <c r="B88" s="177">
        <f>IF(A88&lt;&gt;"",VLOOKUP(A88,[0]!CASNO,2,FALSE),"")</f>
      </c>
      <c r="C88" s="231">
        <f>IF(Conversions!A57="","",IF($B$12="8-Hour",Conversions!B57,IF($B$12="30-Minute",Conversions!C57," ")))</f>
      </c>
      <c r="D88" s="183"/>
      <c r="E88" s="173">
        <f>IF(C88="--","--",IF($B$12="30-minute",Conversions!F57,Conversions!G57))</f>
      </c>
      <c r="F88" s="190">
        <f>IF(D88="","",(D88*(1/3600)*(453.5)*(1000000)*(1/Conversions!$B$10)))</f>
      </c>
      <c r="G88" s="187">
        <f>IF($B$13="","",IF(C88="","",(IF(C88="--","--",Conversions!H57))))</f>
      </c>
      <c r="H88" s="105"/>
    </row>
    <row r="89" spans="1:8" ht="15.75" hidden="1">
      <c r="A89" s="104"/>
      <c r="B89" s="125"/>
      <c r="C89" s="191"/>
      <c r="D89" s="167"/>
      <c r="E89" s="170"/>
      <c r="F89" s="167"/>
      <c r="G89" s="125"/>
      <c r="H89" s="105"/>
    </row>
    <row r="90" spans="1:8" ht="15.75" hidden="1">
      <c r="A90" s="221">
        <f>IF(A68="","","Footnotes")</f>
      </c>
      <c r="B90" s="125"/>
      <c r="C90" s="125"/>
      <c r="D90" s="167"/>
      <c r="E90" s="170"/>
      <c r="F90" s="167"/>
      <c r="G90" s="125"/>
      <c r="H90" s="105"/>
    </row>
    <row r="91" spans="1:8" ht="27" customHeight="1" hidden="1">
      <c r="A91" s="268">
        <f>IF(Conversions!I37="None","",Conversions!I37)</f>
      </c>
      <c r="B91" s="265"/>
      <c r="C91" s="265"/>
      <c r="D91" s="265"/>
      <c r="E91" s="265"/>
      <c r="F91" s="265"/>
      <c r="G91" s="265"/>
      <c r="H91" s="105"/>
    </row>
    <row r="92" spans="1:7" ht="27" customHeight="1" hidden="1">
      <c r="A92" s="268">
        <f>IF(Conversions!I38="None","",Conversions!I38)</f>
      </c>
      <c r="B92" s="265"/>
      <c r="C92" s="265"/>
      <c r="D92" s="265"/>
      <c r="E92" s="265"/>
      <c r="F92" s="265"/>
      <c r="G92" s="265"/>
    </row>
    <row r="93" spans="1:7" ht="27" customHeight="1" hidden="1">
      <c r="A93" s="268">
        <f>IF(Conversions!I39="None","",Conversions!I39)</f>
      </c>
      <c r="B93" s="265"/>
      <c r="C93" s="265"/>
      <c r="D93" s="265"/>
      <c r="E93" s="265"/>
      <c r="F93" s="265"/>
      <c r="G93" s="265"/>
    </row>
    <row r="94" spans="1:7" ht="27" customHeight="1" hidden="1">
      <c r="A94" s="268">
        <f>IF(Conversions!I40="None","",Conversions!I40)</f>
      </c>
      <c r="B94" s="265"/>
      <c r="C94" s="265"/>
      <c r="D94" s="265"/>
      <c r="E94" s="265"/>
      <c r="F94" s="265"/>
      <c r="G94" s="265"/>
    </row>
    <row r="95" spans="1:7" ht="27" customHeight="1" hidden="1">
      <c r="A95" s="268">
        <f>IF(Conversions!I41="None","",Conversions!I41)</f>
      </c>
      <c r="B95" s="265"/>
      <c r="C95" s="265"/>
      <c r="D95" s="265"/>
      <c r="E95" s="265"/>
      <c r="F95" s="265"/>
      <c r="G95" s="265"/>
    </row>
    <row r="96" spans="1:7" ht="27" customHeight="1" hidden="1">
      <c r="A96" s="268">
        <f>IF(Conversions!I42="None","",Conversions!I42)</f>
      </c>
      <c r="B96" s="265"/>
      <c r="C96" s="265"/>
      <c r="D96" s="265"/>
      <c r="E96" s="265"/>
      <c r="F96" s="265"/>
      <c r="G96" s="265"/>
    </row>
    <row r="97" spans="1:7" ht="27" customHeight="1" hidden="1">
      <c r="A97" s="268">
        <f>IF(Conversions!I43="None","",Conversions!I43)</f>
      </c>
      <c r="B97" s="265"/>
      <c r="C97" s="265"/>
      <c r="D97" s="265"/>
      <c r="E97" s="265"/>
      <c r="F97" s="265"/>
      <c r="G97" s="265"/>
    </row>
    <row r="98" spans="1:7" ht="27" customHeight="1" hidden="1">
      <c r="A98" s="268">
        <f>IF(Conversions!I44="None","",Conversions!I44)</f>
      </c>
      <c r="B98" s="265"/>
      <c r="C98" s="265"/>
      <c r="D98" s="265"/>
      <c r="E98" s="265"/>
      <c r="F98" s="265"/>
      <c r="G98" s="265"/>
    </row>
    <row r="99" spans="1:7" ht="27" customHeight="1" hidden="1">
      <c r="A99" s="268">
        <f>IF(Conversions!I45="None","",Conversions!I45)</f>
      </c>
      <c r="B99" s="265"/>
      <c r="C99" s="265"/>
      <c r="D99" s="265"/>
      <c r="E99" s="265"/>
      <c r="F99" s="265"/>
      <c r="G99" s="265"/>
    </row>
    <row r="100" spans="1:7" ht="27" customHeight="1" hidden="1">
      <c r="A100" s="268">
        <f>IF(Conversions!I46="None","",Conversions!I46)</f>
      </c>
      <c r="B100" s="265"/>
      <c r="C100" s="265"/>
      <c r="D100" s="265"/>
      <c r="E100" s="265"/>
      <c r="F100" s="265"/>
      <c r="G100" s="265"/>
    </row>
    <row r="101" spans="1:7" ht="27" customHeight="1" hidden="1">
      <c r="A101" s="268">
        <f>IF(Conversions!I47="None","",Conversions!I47)</f>
      </c>
      <c r="B101" s="265"/>
      <c r="C101" s="265"/>
      <c r="D101" s="265"/>
      <c r="E101" s="265"/>
      <c r="F101" s="265"/>
      <c r="G101" s="265"/>
    </row>
    <row r="102" spans="1:7" ht="27" customHeight="1" hidden="1">
      <c r="A102" s="268">
        <f>IF(Conversions!I48="None","",Conversions!I48)</f>
      </c>
      <c r="B102" s="265"/>
      <c r="C102" s="265"/>
      <c r="D102" s="265"/>
      <c r="E102" s="265"/>
      <c r="F102" s="265"/>
      <c r="G102" s="265"/>
    </row>
    <row r="103" spans="1:7" ht="27" customHeight="1" hidden="1">
      <c r="A103" s="268">
        <f>IF(Conversions!I49="None","",Conversions!I49)</f>
      </c>
      <c r="B103" s="265"/>
      <c r="C103" s="265"/>
      <c r="D103" s="265"/>
      <c r="E103" s="265"/>
      <c r="F103" s="265"/>
      <c r="G103" s="265"/>
    </row>
    <row r="104" spans="1:7" ht="27" customHeight="1" hidden="1">
      <c r="A104" s="268">
        <f>IF(Conversions!I50="None","",Conversions!I50)</f>
      </c>
      <c r="B104" s="265"/>
      <c r="C104" s="265"/>
      <c r="D104" s="265"/>
      <c r="E104" s="265"/>
      <c r="F104" s="265"/>
      <c r="G104" s="265"/>
    </row>
    <row r="105" spans="1:7" ht="27" customHeight="1" hidden="1">
      <c r="A105" s="268">
        <f>IF(Conversions!I51="None","",Conversions!I51)</f>
      </c>
      <c r="B105" s="265"/>
      <c r="C105" s="265"/>
      <c r="D105" s="265"/>
      <c r="E105" s="265"/>
      <c r="F105" s="265"/>
      <c r="G105" s="265"/>
    </row>
    <row r="106" spans="1:7" ht="27" customHeight="1" hidden="1">
      <c r="A106" s="268">
        <f>IF(Conversions!I52="None","",Conversions!I52)</f>
      </c>
      <c r="B106" s="265"/>
      <c r="C106" s="265"/>
      <c r="D106" s="265"/>
      <c r="E106" s="265"/>
      <c r="F106" s="265"/>
      <c r="G106" s="265"/>
    </row>
    <row r="107" spans="1:7" ht="27" customHeight="1" hidden="1">
      <c r="A107" s="268">
        <f>IF(Conversions!I53="None","",Conversions!I53)</f>
      </c>
      <c r="B107" s="265"/>
      <c r="C107" s="265"/>
      <c r="D107" s="265"/>
      <c r="E107" s="265"/>
      <c r="F107" s="265"/>
      <c r="G107" s="265"/>
    </row>
    <row r="108" spans="1:7" ht="27" customHeight="1" hidden="1">
      <c r="A108" s="268">
        <f>IF(Conversions!I54="None","",Conversions!I54)</f>
      </c>
      <c r="B108" s="265"/>
      <c r="C108" s="265"/>
      <c r="D108" s="265"/>
      <c r="E108" s="265"/>
      <c r="F108" s="265"/>
      <c r="G108" s="265"/>
    </row>
    <row r="109" spans="1:7" ht="27" customHeight="1" hidden="1">
      <c r="A109" s="268">
        <f>IF(Conversions!I55="None","",Conversions!I55)</f>
      </c>
      <c r="B109" s="265"/>
      <c r="C109" s="265"/>
      <c r="D109" s="265"/>
      <c r="E109" s="265"/>
      <c r="F109" s="265"/>
      <c r="G109" s="265"/>
    </row>
    <row r="110" spans="1:7" ht="27" customHeight="1" hidden="1">
      <c r="A110" s="268">
        <f>IF(Conversions!I56="None","",Conversions!I56)</f>
      </c>
      <c r="B110" s="265"/>
      <c r="C110" s="265"/>
      <c r="D110" s="265"/>
      <c r="E110" s="265"/>
      <c r="F110" s="265"/>
      <c r="G110" s="265"/>
    </row>
    <row r="111" spans="1:7" ht="27" customHeight="1" hidden="1">
      <c r="A111" s="268">
        <f>IF(Conversions!I57="None","",Conversions!I57)</f>
      </c>
      <c r="B111" s="265"/>
      <c r="C111" s="265"/>
      <c r="D111" s="265"/>
      <c r="E111" s="265"/>
      <c r="F111" s="265"/>
      <c r="G111" s="265"/>
    </row>
    <row r="112" ht="15"/>
  </sheetData>
  <sheetProtection password="9E5E" sheet="1" formatCells="0" formatColumns="0" formatRows="0" insertColumns="0" insertRows="0" insertHyperlinks="0" deleteColumns="0" deleteRows="0" selectLockedCells="1" sort="0" autoFilter="0" pivotTables="0"/>
  <mergeCells count="48">
    <mergeCell ref="A58:G58"/>
    <mergeCell ref="A51:G51"/>
    <mergeCell ref="A52:G52"/>
    <mergeCell ref="A59:G59"/>
    <mergeCell ref="A60:G60"/>
    <mergeCell ref="A61:G61"/>
    <mergeCell ref="A53:G53"/>
    <mergeCell ref="A54:G54"/>
    <mergeCell ref="A55:G55"/>
    <mergeCell ref="A56:G56"/>
    <mergeCell ref="A57:G57"/>
    <mergeCell ref="A44:G44"/>
    <mergeCell ref="A45:G45"/>
    <mergeCell ref="A47:G47"/>
    <mergeCell ref="A48:G48"/>
    <mergeCell ref="A49:G49"/>
    <mergeCell ref="A50:G5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9:G109"/>
    <mergeCell ref="A110:G110"/>
    <mergeCell ref="A111:G111"/>
    <mergeCell ref="A103:G103"/>
    <mergeCell ref="A104:G104"/>
    <mergeCell ref="A105:G105"/>
    <mergeCell ref="A106:G106"/>
    <mergeCell ref="A107:G107"/>
    <mergeCell ref="A108:G108"/>
    <mergeCell ref="E8:G11"/>
    <mergeCell ref="C4:E4"/>
    <mergeCell ref="C5:E5"/>
    <mergeCell ref="C64:E64"/>
    <mergeCell ref="C65:E65"/>
    <mergeCell ref="E7:G7"/>
    <mergeCell ref="A46:G46"/>
    <mergeCell ref="A42:G42"/>
    <mergeCell ref="A41:G41"/>
    <mergeCell ref="A43:G43"/>
  </mergeCells>
  <conditionalFormatting sqref="B14">
    <cfRule type="expression" priority="2" dxfId="2" stopIfTrue="1">
      <formula>B13="Yes"</formula>
    </cfRule>
  </conditionalFormatting>
  <conditionalFormatting sqref="B13">
    <cfRule type="expression" priority="1" dxfId="2" stopIfTrue="1">
      <formula>B12="8-Hour"</formula>
    </cfRule>
  </conditionalFormatting>
  <dataValidations count="1">
    <dataValidation type="list" allowBlank="1" showInputMessage="1" showErrorMessage="1" sqref="A30">
      <formula1>HAPs</formula1>
    </dataValidation>
  </dataValidations>
  <printOptions/>
  <pageMargins left="0.7" right="0.7" top="0.5" bottom="0.5" header="0.3" footer="0.3"/>
  <pageSetup horizontalDpi="600" verticalDpi="600" orientation="landscape" scale="60" r:id="rId4"/>
  <rowBreaks count="3" manualBreakCount="3">
    <brk id="38" max="7" man="1"/>
    <brk id="62" max="7" man="1"/>
    <brk id="97" max="7" man="1"/>
  </rowBreaks>
  <colBreaks count="1" manualBreakCount="1">
    <brk id="8" max="4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7"/>
  <sheetViews>
    <sheetView zoomScaleSheetLayoutView="100" zoomScalePageLayoutView="0" workbookViewId="0" topLeftCell="A1">
      <selection activeCell="A28" sqref="A28"/>
    </sheetView>
  </sheetViews>
  <sheetFormatPr defaultColWidth="9.140625" defaultRowHeight="15"/>
  <cols>
    <col min="1" max="1" width="46.00390625" style="5" customWidth="1"/>
    <col min="2" max="2" width="15.7109375" style="5" customWidth="1"/>
    <col min="3" max="3" width="14.28125" style="5" customWidth="1"/>
    <col min="4" max="4" width="20.28125" style="5" customWidth="1"/>
    <col min="5" max="6" width="21.57421875" style="5" customWidth="1"/>
    <col min="7" max="7" width="18.421875" style="5" customWidth="1"/>
    <col min="8" max="8" width="11.57421875" style="5" customWidth="1"/>
    <col min="9" max="9" width="57.28125" style="5" customWidth="1"/>
    <col min="10" max="16384" width="9.140625" style="5" customWidth="1"/>
  </cols>
  <sheetData>
    <row r="1" spans="1:6" ht="15.75">
      <c r="A1" s="3"/>
      <c r="B1" s="3"/>
      <c r="C1" s="3"/>
      <c r="D1" s="4"/>
      <c r="E1" s="4"/>
      <c r="F1" s="4"/>
    </row>
    <row r="2" spans="1:6" ht="15.75">
      <c r="A2" s="6"/>
      <c r="B2" s="6"/>
      <c r="C2" s="3"/>
      <c r="D2" s="4"/>
      <c r="E2" s="4"/>
      <c r="F2" s="4"/>
    </row>
    <row r="3" spans="1:6" ht="19.5" thickBot="1">
      <c r="A3" s="7" t="s">
        <v>8</v>
      </c>
      <c r="B3" s="6"/>
      <c r="C3" s="6"/>
      <c r="D3" s="8"/>
      <c r="E3" s="4"/>
      <c r="F3" s="4"/>
    </row>
    <row r="4" spans="1:6" ht="16.5" thickBot="1">
      <c r="A4" s="45"/>
      <c r="B4" s="48"/>
      <c r="C4" s="41"/>
      <c r="D4" s="6"/>
      <c r="E4" s="8"/>
      <c r="F4" s="8"/>
    </row>
    <row r="5" spans="1:6" ht="16.5" thickBot="1">
      <c r="A5" s="46" t="s">
        <v>0</v>
      </c>
      <c r="B5" s="9">
        <f>IF(MASC!B8="English",0.3048*MASC!B9,MASC!B9)</f>
        <v>0</v>
      </c>
      <c r="C5" s="42" t="s">
        <v>6</v>
      </c>
      <c r="D5" s="6"/>
      <c r="E5" s="8"/>
      <c r="F5" s="8"/>
    </row>
    <row r="6" spans="1:6" ht="16.5" thickBot="1">
      <c r="A6" s="46" t="s">
        <v>1</v>
      </c>
      <c r="B6" s="9">
        <f>IF(MASC!B8="English",0.3048*MASC!B10,MASC!B10)</f>
        <v>0</v>
      </c>
      <c r="C6" s="42" t="s">
        <v>6</v>
      </c>
      <c r="D6" s="6"/>
      <c r="E6" s="8"/>
      <c r="F6" s="8"/>
    </row>
    <row r="7" spans="1:6" ht="16.5" thickBot="1">
      <c r="A7" s="46" t="s">
        <v>7</v>
      </c>
      <c r="B7" s="10">
        <f>IF(B6&lt;=10,10,B6)</f>
        <v>10</v>
      </c>
      <c r="C7" s="42" t="s">
        <v>6</v>
      </c>
      <c r="D7" s="6"/>
      <c r="E7" s="8"/>
      <c r="F7" s="8"/>
    </row>
    <row r="8" spans="1:6" ht="16.5" thickBot="1">
      <c r="A8" s="46"/>
      <c r="B8" s="10">
        <f>IF(B5&gt;=20,4.47*(B5-20)^1.28,0)</f>
        <v>0</v>
      </c>
      <c r="C8" s="42" t="s">
        <v>6</v>
      </c>
      <c r="D8" s="6"/>
      <c r="E8" s="8"/>
      <c r="F8" s="8"/>
    </row>
    <row r="9" spans="1:6" ht="19.5" thickBot="1">
      <c r="A9" s="46" t="s">
        <v>1586</v>
      </c>
      <c r="B9" s="10">
        <f>IF(B8&gt;=B7,B8,B7)</f>
        <v>10</v>
      </c>
      <c r="C9" s="42" t="s">
        <v>6</v>
      </c>
      <c r="D9" s="6"/>
      <c r="E9" s="8"/>
      <c r="F9" s="8"/>
    </row>
    <row r="10" spans="1:6" ht="18.75" thickBot="1">
      <c r="A10" s="46" t="s">
        <v>5</v>
      </c>
      <c r="B10" s="10">
        <f>IF(MASC!B8="English",MASC!B11/(60*35.31),MASC!B11)</f>
        <v>0</v>
      </c>
      <c r="C10" s="42" t="s">
        <v>1587</v>
      </c>
      <c r="D10" s="6"/>
      <c r="E10" s="8"/>
      <c r="F10" s="8"/>
    </row>
    <row r="11" spans="1:6" ht="16.5" thickBot="1">
      <c r="A11" s="46" t="s">
        <v>13</v>
      </c>
      <c r="B11" s="11">
        <f>5-(4*((MASC!B14-0.5)/7.5))</f>
        <v>5.266666666666667</v>
      </c>
      <c r="C11" s="43"/>
      <c r="D11" s="6"/>
      <c r="E11" s="8"/>
      <c r="F11" s="8"/>
    </row>
    <row r="12" spans="1:8" ht="16.5" thickBot="1">
      <c r="A12" s="47"/>
      <c r="B12" s="49"/>
      <c r="C12" s="44"/>
      <c r="D12" s="6"/>
      <c r="E12" s="8"/>
      <c r="F12" s="8"/>
      <c r="H12" s="92"/>
    </row>
    <row r="13" spans="1:6" ht="15.75">
      <c r="A13" s="4"/>
      <c r="B13" s="4"/>
      <c r="C13" s="4"/>
      <c r="D13" s="4"/>
      <c r="E13" s="4"/>
      <c r="F13" s="4"/>
    </row>
    <row r="14" spans="1:6" ht="16.5" thickBot="1">
      <c r="A14" s="4"/>
      <c r="B14" s="4"/>
      <c r="C14" s="4"/>
      <c r="D14" s="4"/>
      <c r="E14" s="4"/>
      <c r="F14" s="4"/>
    </row>
    <row r="15" spans="1:10" ht="67.5" customHeight="1" thickBot="1">
      <c r="A15" s="50" t="s">
        <v>14</v>
      </c>
      <c r="B15" s="51" t="s">
        <v>1588</v>
      </c>
      <c r="C15" s="52" t="s">
        <v>1589</v>
      </c>
      <c r="D15" s="86" t="s">
        <v>1576</v>
      </c>
      <c r="E15" s="53" t="s">
        <v>1590</v>
      </c>
      <c r="F15" s="53" t="s">
        <v>1635</v>
      </c>
      <c r="G15" s="53" t="s">
        <v>1618</v>
      </c>
      <c r="H15" s="194" t="s">
        <v>4</v>
      </c>
      <c r="I15" s="194" t="s">
        <v>1619</v>
      </c>
      <c r="J15" s="131"/>
    </row>
    <row r="16" spans="1:9" ht="51.75" customHeight="1">
      <c r="A16" s="83">
        <f>IF(MASC!A18="","",MASC!A18)</f>
      </c>
      <c r="B16" s="54">
        <f>IF(A16&lt;&gt;"",VLOOKUP(A16,[0]!HAZLV8HR,2,FALSE),"")</f>
      </c>
      <c r="C16" s="54">
        <f>IF(A16&lt;&gt;"",VLOOKUP(A16,[0]!HAZLV30MIN,2,FALSE),"")</f>
      </c>
      <c r="D16" s="55">
        <f>IF(MASC!D18="","",MASC!D18)</f>
      </c>
      <c r="E16" s="55">
        <f>IF(AND($B$5&lt;=20,$B$5&gt;0),(0.885*MASC!C18*($B$7+1.08*($B$10^0.64))^1.56)/$B$10,IF($B$5&gt;20,((0.885*MASC!C18*($B$9+1.08*($B$10^0.64))^1.56)*EXP(10.33*($B$5-20)^2*($B$9+1.08*($B$10^0.64))^-1.56))/$B$10,IF($B$5=0,"")))</f>
      </c>
      <c r="F16" s="55">
        <f>IF(A16="","",IF(MASC!$B$12="30-minute",Conversions!E16,""))</f>
      </c>
      <c r="G16" s="83">
        <f>IF(A16="","",IF(MASC!$B$13="yes",E16*MASC!$B$15,IF(MASC!$B$13="no",E16,"")))</f>
      </c>
      <c r="H16" s="83">
        <f>IF(D16="","",IF(MASC!E18&gt;MASC!F18,"yes","no"))</f>
      </c>
      <c r="I16" s="211">
        <f>IF(A16&lt;&gt;"",VLOOKUP(A16,[0]!FNotes,2,FALSE),"")</f>
      </c>
    </row>
    <row r="17" spans="1:9" ht="14.25" customHeight="1">
      <c r="A17" s="84">
        <f>IF(MASC!A19="","",MASC!A19)</f>
      </c>
      <c r="B17" s="56">
        <f>IF(A17&lt;&gt;"",VLOOKUP(A17,[0]!HAZLV8HR,2,FALSE),"")</f>
      </c>
      <c r="C17" s="56">
        <f>IF(A17&lt;&gt;"",VLOOKUP(A17,[0]!HAZLV30MIN,2,FALSE),"")</f>
      </c>
      <c r="D17" s="57">
        <f>IF(MASC!D19="","",MASC!D19)</f>
      </c>
      <c r="E17" s="57">
        <f>IF(AND($B$5&lt;=20,$B$5&gt;0),(0.885*MASC!C19*($B$7+1.08*($B$10^0.64))^1.56)/$B$10,IF($B$5&gt;20,((0.885*MASC!C19*($B$9+1.08*($B$10^0.64))^1.56)*EXP(10.33*($B$5-20)^2*($B$9+1.08*($B$10^0.64))^-1.56))/$B$10,IF($B$5=0,"")))</f>
      </c>
      <c r="F17" s="57">
        <f>IF(A17="","",IF(MASC!$B$12="30-minute",Conversions!E17,""))</f>
      </c>
      <c r="G17" s="84">
        <f>IF(A17="","",IF(MASC!$B$13="yes",E17*MASC!$B$15,IF(MASC!$B$13="no",E17,"")))</f>
      </c>
      <c r="H17" s="84">
        <f>IF(D17="","",IF(MASC!E19&gt;MASC!F19,"yes","no"))</f>
      </c>
      <c r="I17" s="212">
        <f>IF(A17&lt;&gt;"",VLOOKUP(A17,[0]!FNotes,2,FALSE),"")</f>
      </c>
    </row>
    <row r="18" spans="1:9" ht="15.75">
      <c r="A18" s="84">
        <f>IF(MASC!A20="","",MASC!A20)</f>
      </c>
      <c r="B18" s="56">
        <f>IF(A18&lt;&gt;"",VLOOKUP(A18,[0]!HAZLV8HR,2,FALSE),"")</f>
      </c>
      <c r="C18" s="56">
        <f>IF(A18&lt;&gt;"",VLOOKUP(A18,[0]!HAZLV30MIN,2,FALSE),"")</f>
      </c>
      <c r="D18" s="57">
        <f>IF(MASC!D20="","",MASC!D20)</f>
      </c>
      <c r="E18" s="57">
        <f>IF(AND($B$5&lt;=20,$B$5&gt;0),(0.885*MASC!C20*($B$7+1.08*($B$10^0.64))^1.56)/$B$10,IF($B$5&gt;20,((0.885*MASC!C20*($B$9+1.08*($B$10^0.64))^1.56)*EXP(10.33*($B$5-20)^2*($B$9+1.08*($B$10^0.64))^-1.56))/$B$10,IF($B$5=0,"")))</f>
      </c>
      <c r="F18" s="57">
        <f>IF(A18="","",IF(MASC!$B$12="30-minute",Conversions!E18,""))</f>
      </c>
      <c r="G18" s="84">
        <f>IF(A18="","",IF(MASC!$B$13="yes",E18*MASC!$B$15,IF(MASC!$B$13="no",E18,"")))</f>
      </c>
      <c r="H18" s="84">
        <f>IF(D18="","",IF(MASC!E20&gt;MASC!F20,"yes","no"))</f>
      </c>
      <c r="I18" s="212">
        <f>IF(A18&lt;&gt;"",VLOOKUP(A18,[0]!FNotes,2,FALSE),"")</f>
      </c>
    </row>
    <row r="19" spans="1:9" ht="15.75">
      <c r="A19" s="84">
        <f>IF(MASC!A21="","",MASC!A21)</f>
      </c>
      <c r="B19" s="56">
        <f>IF(A19&lt;&gt;"",VLOOKUP(A19,[0]!HAZLV8HR,2,FALSE),"")</f>
      </c>
      <c r="C19" s="56">
        <f>IF(A19&lt;&gt;"",VLOOKUP(A19,[0]!HAZLV30MIN,2,FALSE),"")</f>
      </c>
      <c r="D19" s="57">
        <f>IF(MASC!D21="","",MASC!D21)</f>
      </c>
      <c r="E19" s="57">
        <f>IF(AND($B$5&lt;=20,$B$5&gt;0),(0.885*MASC!C21*($B$7+1.08*($B$10^0.64))^1.56)/$B$10,IF($B$5&gt;20,((0.885*MASC!C21*($B$9+1.08*($B$10^0.64))^1.56)*EXP(10.33*($B$5-20)^2*($B$9+1.08*($B$10^0.64))^-1.56))/$B$10,IF($B$5=0,"")))</f>
      </c>
      <c r="F19" s="57">
        <f>IF(A19="","",IF(MASC!$B$12="30-minute",Conversions!E19,""))</f>
      </c>
      <c r="G19" s="84">
        <f>IF(A19="","",IF(MASC!$B$13="yes",E19*MASC!$B$15,IF(MASC!$B$13="no",E19,"")))</f>
      </c>
      <c r="H19" s="84">
        <f>IF(D19="","",IF(MASC!E21&gt;MASC!F21,"yes","no"))</f>
      </c>
      <c r="I19" s="212">
        <f>IF(A19&lt;&gt;"",VLOOKUP(A19,[0]!FNotes,2,FALSE),"")</f>
      </c>
    </row>
    <row r="20" spans="1:9" ht="15.75">
      <c r="A20" s="84">
        <f>IF(MASC!A22="","",MASC!A22)</f>
      </c>
      <c r="B20" s="56">
        <f>IF(A20&lt;&gt;"",VLOOKUP(A20,[0]!HAZLV8HR,2,FALSE),"")</f>
      </c>
      <c r="C20" s="56">
        <f>IF(A20&lt;&gt;"",VLOOKUP(A20,[0]!HAZLV30MIN,2,FALSE),"")</f>
      </c>
      <c r="D20" s="57">
        <f>IF(MASC!D22="","",MASC!D22)</f>
      </c>
      <c r="E20" s="57">
        <f>IF(AND($B$5&lt;=20,$B$5&gt;0),(0.885*MASC!C22*($B$7+1.08*($B$10^0.64))^1.56)/$B$10,IF($B$5&gt;20,((0.885*MASC!C22*($B$9+1.08*($B$10^0.64))^1.56)*EXP(10.33*($B$5-20)^2*($B$9+1.08*($B$10^0.64))^-1.56))/$B$10,IF($B$5=0,"")))</f>
      </c>
      <c r="F20" s="57">
        <f>IF(A20="","",IF(MASC!$B$12="30-minute",Conversions!E20,""))</f>
      </c>
      <c r="G20" s="84">
        <f>IF(A20="","",IF(MASC!$B$13="yes",E20*MASC!$B$15,IF(MASC!$B$13="no",E20,"")))</f>
      </c>
      <c r="H20" s="84">
        <f>IF(D20="","",IF(MASC!E22&gt;MASC!F22,"yes","no"))</f>
      </c>
      <c r="I20" s="212">
        <f>IF(A20&lt;&gt;"",VLOOKUP(A20,[0]!FNotes,2,FALSE),"")</f>
      </c>
    </row>
    <row r="21" spans="1:9" ht="15.75">
      <c r="A21" s="84">
        <f>IF(MASC!A23="","",MASC!A23)</f>
      </c>
      <c r="B21" s="56">
        <f>IF(A21&lt;&gt;"",VLOOKUP(A21,[0]!HAZLV8HR,2,FALSE),"")</f>
      </c>
      <c r="C21" s="56">
        <f>IF(A21&lt;&gt;"",VLOOKUP(A21,[0]!HAZLV30MIN,2,FALSE),"")</f>
      </c>
      <c r="D21" s="57">
        <f>IF(MASC!D23="","",MASC!D23)</f>
      </c>
      <c r="E21" s="57">
        <f>IF(AND($B$5&lt;=20,$B$5&gt;0),(0.885*MASC!C23*($B$7+1.08*($B$10^0.64))^1.56)/$B$10,IF($B$5&gt;20,((0.885*MASC!C23*($B$9+1.08*($B$10^0.64))^1.56)*EXP(10.33*($B$5-20)^2*($B$9+1.08*($B$10^0.64))^-1.56))/$B$10,IF($B$5=0,"")))</f>
      </c>
      <c r="F21" s="57">
        <f>IF(A21="","",IF(MASC!$B$12="30-minute",Conversions!E21,""))</f>
      </c>
      <c r="G21" s="84">
        <f>IF(A21="","",IF(MASC!$B$13="yes",E21*MASC!$B$15,IF(MASC!$B$13="no",E21,"")))</f>
      </c>
      <c r="H21" s="84">
        <f>IF(D21="","",IF(MASC!E23&gt;MASC!F23,"yes","no"))</f>
      </c>
      <c r="I21" s="212">
        <f>IF(A21&lt;&gt;"",VLOOKUP(A21,[0]!FNotes,2,FALSE),"")</f>
      </c>
    </row>
    <row r="22" spans="1:9" ht="15.75">
      <c r="A22" s="84">
        <f>IF(MASC!A24="","",MASC!A24)</f>
      </c>
      <c r="B22" s="56">
        <f>IF(A22&lt;&gt;"",VLOOKUP(A22,[0]!HAZLV8HR,2,FALSE),"")</f>
      </c>
      <c r="C22" s="56">
        <f>IF(A22&lt;&gt;"",VLOOKUP(A22,[0]!HAZLV30MIN,2,FALSE),"")</f>
      </c>
      <c r="D22" s="57">
        <f>IF(MASC!D24="","",MASC!D24)</f>
      </c>
      <c r="E22" s="57">
        <f>IF(AND($B$5&lt;=20,$B$5&gt;0),(0.885*MASC!C24*($B$7+1.08*($B$10^0.64))^1.56)/$B$10,IF($B$5&gt;20,((0.885*MASC!C24*($B$9+1.08*($B$10^0.64))^1.56)*EXP(10.33*($B$5-20)^2*($B$9+1.08*($B$10^0.64))^-1.56))/$B$10,IF($B$5=0,"")))</f>
      </c>
      <c r="F22" s="57">
        <f>IF(A22="","",IF(MASC!$B$12="30-minute",Conversions!E22,""))</f>
      </c>
      <c r="G22" s="84">
        <f>IF(A22="","",IF(MASC!$B$13="yes",E22*MASC!$B$15,IF(MASC!$B$13="no",E22,"")))</f>
      </c>
      <c r="H22" s="84">
        <f>IF(D22="","",IF(MASC!E24&gt;MASC!F24,"yes","no"))</f>
      </c>
      <c r="I22" s="212">
        <f>IF(A22&lt;&gt;"",VLOOKUP(A22,[0]!FNotes,2,FALSE),"")</f>
      </c>
    </row>
    <row r="23" spans="1:9" ht="15.75">
      <c r="A23" s="84">
        <f>IF(MASC!A25="","",MASC!A25)</f>
      </c>
      <c r="B23" s="56">
        <f>IF(A23&lt;&gt;"",VLOOKUP(A23,[0]!HAZLV8HR,2,FALSE),"")</f>
      </c>
      <c r="C23" s="56">
        <f>IF(A23&lt;&gt;"",VLOOKUP(A23,[0]!HAZLV30MIN,2,FALSE),"")</f>
      </c>
      <c r="D23" s="57">
        <f>IF(MASC!D25="","",MASC!D25)</f>
      </c>
      <c r="E23" s="57">
        <f>IF(AND($B$5&lt;=20,$B$5&gt;0),(0.885*MASC!C25*($B$7+1.08*($B$10^0.64))^1.56)/$B$10,IF($B$5&gt;20,((0.885*MASC!C25*($B$9+1.08*($B$10^0.64))^1.56)*EXP(10.33*($B$5-20)^2*($B$9+1.08*($B$10^0.64))^-1.56))/$B$10,IF($B$5=0,"")))</f>
      </c>
      <c r="F23" s="57">
        <f>IF(A23="","",IF(MASC!$B$12="30-minute",Conversions!E23,""))</f>
      </c>
      <c r="G23" s="84">
        <f>IF(A23="","",IF(MASC!$B$13="yes",E23*MASC!$B$15,IF(MASC!$B$13="no",E23,"")))</f>
      </c>
      <c r="H23" s="84">
        <f>IF(D23="","",IF(MASC!E25&gt;MASC!F25,"yes","no"))</f>
      </c>
      <c r="I23" s="212">
        <f>IF(A23&lt;&gt;"",VLOOKUP(A23,[0]!FNotes,2,FALSE),"")</f>
      </c>
    </row>
    <row r="24" spans="1:9" ht="15.75">
      <c r="A24" s="84">
        <f>IF(MASC!A26="","",MASC!A26)</f>
      </c>
      <c r="B24" s="56">
        <f>IF(A24&lt;&gt;"",VLOOKUP(A24,[0]!HAZLV8HR,2,FALSE),"")</f>
      </c>
      <c r="C24" s="56">
        <f>IF(A24&lt;&gt;"",VLOOKUP(A24,[0]!HAZLV30MIN,2,FALSE),"")</f>
      </c>
      <c r="D24" s="57">
        <f>IF(MASC!D26="","",MASC!D26)</f>
      </c>
      <c r="E24" s="57">
        <f>IF(AND($B$5&lt;=20,$B$5&gt;0),(0.885*MASC!C26*($B$7+1.08*($B$10^0.64))^1.56)/$B$10,IF($B$5&gt;20,((0.885*MASC!C26*($B$9+1.08*($B$10^0.64))^1.56)*EXP(10.33*($B$5-20)^2*($B$9+1.08*($B$10^0.64))^-1.56))/$B$10,IF($B$5=0,"")))</f>
      </c>
      <c r="F24" s="57">
        <f>IF(A24="","",IF(MASC!$B$12="30-minute",Conversions!E24,""))</f>
      </c>
      <c r="G24" s="84">
        <f>IF(A24="","",IF(MASC!$B$13="yes",E24*MASC!$B$15,IF(MASC!$B$13="no",E24,"")))</f>
      </c>
      <c r="H24" s="84">
        <f>IF(D24="","",IF(MASC!E26&gt;MASC!F26,"yes","no"))</f>
      </c>
      <c r="I24" s="212">
        <f>IF(A24&lt;&gt;"",VLOOKUP(A24,[0]!FNotes,2,FALSE),"")</f>
      </c>
    </row>
    <row r="25" spans="1:9" ht="15.75">
      <c r="A25" s="84">
        <f>IF(MASC!A27="","",MASC!A27)</f>
      </c>
      <c r="B25" s="56">
        <f>IF(A25&lt;&gt;"",VLOOKUP(A25,[0]!HAZLV8HR,2,FALSE),"")</f>
      </c>
      <c r="C25" s="56">
        <f>IF(A25&lt;&gt;"",VLOOKUP(A25,[0]!HAZLV30MIN,2,FALSE),"")</f>
      </c>
      <c r="D25" s="57">
        <f>IF(MASC!D27="","",MASC!D27)</f>
      </c>
      <c r="E25" s="57">
        <f>IF(AND($B$5&lt;=20,$B$5&gt;0),(0.885*MASC!C27*($B$7+1.08*($B$10^0.64))^1.56)/$B$10,IF($B$5&gt;20,((0.885*MASC!C27*($B$9+1.08*($B$10^0.64))^1.56)*EXP(10.33*($B$5-20)^2*($B$9+1.08*($B$10^0.64))^-1.56))/$B$10,IF($B$5=0,"")))</f>
      </c>
      <c r="F25" s="57">
        <f>IF(A25="","",IF(MASC!$B$12="30-minute",Conversions!E25,""))</f>
      </c>
      <c r="G25" s="84">
        <f>IF(A25="","",IF(MASC!$B$13="yes",E25*MASC!$B$15,IF(MASC!$B$13="no",E25,"")))</f>
      </c>
      <c r="H25" s="84">
        <f>IF(D25="","",IF(MASC!E27&gt;MASC!F27,"yes","no"))</f>
      </c>
      <c r="I25" s="212">
        <f>IF(A25&lt;&gt;"",VLOOKUP(A25,[0]!FNotes,2,FALSE),"")</f>
      </c>
    </row>
    <row r="26" spans="1:9" ht="15.75">
      <c r="A26" s="84">
        <f>IF(MASC!A28="","",MASC!A28)</f>
      </c>
      <c r="B26" s="56">
        <f>IF(A26&lt;&gt;"",VLOOKUP(A26,[0]!HAZLV8HR,2,FALSE),"")</f>
      </c>
      <c r="C26" s="56">
        <f>IF(A26&lt;&gt;"",VLOOKUP(A26,[0]!HAZLV30MIN,2,FALSE),"")</f>
      </c>
      <c r="D26" s="57">
        <f>IF(MASC!D28="","",MASC!D28)</f>
      </c>
      <c r="E26" s="57">
        <f>IF(AND($B$5&lt;=20,$B$5&gt;0),(0.885*MASC!C28*($B$7+1.08*($B$10^0.64))^1.56)/$B$10,IF($B$5&gt;20,((0.885*MASC!C28*($B$9+1.08*($B$10^0.64))^1.56)*EXP(10.33*($B$5-20)^2*($B$9+1.08*($B$10^0.64))^-1.56))/$B$10,IF($B$5=0,"")))</f>
      </c>
      <c r="F26" s="57">
        <f>IF(A26="","",IF(MASC!$B$12="30-minute",Conversions!E26,""))</f>
      </c>
      <c r="G26" s="84">
        <f>IF(A26="","",IF(MASC!$B$13="yes",E26*MASC!$B$15,IF(MASC!$B$13="no",E26,"")))</f>
      </c>
      <c r="H26" s="84">
        <f>IF(D26="","",IF(MASC!E28&gt;MASC!F28,"yes","no"))</f>
      </c>
      <c r="I26" s="212">
        <f>IF(A26&lt;&gt;"",VLOOKUP(A26,[0]!FNotes,2,FALSE),"")</f>
      </c>
    </row>
    <row r="27" spans="1:9" ht="15.75">
      <c r="A27" s="84">
        <f>IF(MASC!A29="","",MASC!A29)</f>
      </c>
      <c r="B27" s="56">
        <f>IF(A27&lt;&gt;"",VLOOKUP(A27,[0]!HAZLV8HR,2,FALSE),"")</f>
      </c>
      <c r="C27" s="56">
        <f>IF(A27&lt;&gt;"",VLOOKUP(A27,[0]!HAZLV30MIN,2,FALSE),"")</f>
      </c>
      <c r="D27" s="57">
        <f>IF(MASC!D29="","",MASC!D29)</f>
      </c>
      <c r="E27" s="57">
        <f>IF(AND($B$5&lt;=20,$B$5&gt;0),(0.885*MASC!C29*($B$7+1.08*($B$10^0.64))^1.56)/$B$10,IF($B$5&gt;20,((0.885*MASC!C29*($B$9+1.08*($B$10^0.64))^1.56)*EXP(10.33*($B$5-20)^2*($B$9+1.08*($B$10^0.64))^-1.56))/$B$10,IF($B$5=0,"")))</f>
      </c>
      <c r="F27" s="57">
        <f>IF(A27="","",IF(MASC!$B$12="30-minute",Conversions!E27,""))</f>
      </c>
      <c r="G27" s="84">
        <f>IF(A27="","",IF(MASC!$B$13="yes",E27*MASC!$B$15,IF(MASC!$B$13="no",E27,"")))</f>
      </c>
      <c r="H27" s="84">
        <f>IF(D27="","",IF(MASC!E29&gt;MASC!F29,"yes","no"))</f>
      </c>
      <c r="I27" s="212">
        <f>IF(A27&lt;&gt;"",VLOOKUP(A27,[0]!FNotes,2,FALSE),"")</f>
      </c>
    </row>
    <row r="28" spans="1:9" ht="15.75">
      <c r="A28" s="84">
        <f>IF(MASC!A30="","",MASC!A30)</f>
      </c>
      <c r="B28" s="56">
        <f>IF(A28&lt;&gt;"",VLOOKUP(A28,[0]!HAZLV8HR,2,FALSE),"")</f>
      </c>
      <c r="C28" s="56">
        <f>IF(A28&lt;&gt;"",VLOOKUP(A28,[0]!HAZLV30MIN,2,FALSE),"")</f>
      </c>
      <c r="D28" s="57">
        <f>IF(MASC!D30="","",MASC!D30)</f>
      </c>
      <c r="E28" s="57">
        <f>IF(AND($B$5&lt;=20,$B$5&gt;0),(0.885*MASC!C30*($B$7+1.08*($B$10^0.64))^1.56)/$B$10,IF($B$5&gt;20,((0.885*MASC!C30*($B$9+1.08*($B$10^0.64))^1.56)*EXP(10.33*($B$5-20)^2*($B$9+1.08*($B$10^0.64))^-1.56))/$B$10,IF($B$5=0,"")))</f>
      </c>
      <c r="F28" s="57">
        <f>IF(A28="","",IF(MASC!$B$12="30-minute",Conversions!E28,""))</f>
      </c>
      <c r="G28" s="84">
        <f>IF(A28="","",IF(MASC!$B$13="yes",E28*MASC!$B$15,IF(MASC!$B$13="no",E28,"")))</f>
      </c>
      <c r="H28" s="84">
        <f>IF(D28="","",IF(MASC!E30&gt;MASC!F30,"yes","no"))</f>
      </c>
      <c r="I28" s="212">
        <f>IF(A28&lt;&gt;"",VLOOKUP(A28,[0]!FNotes,2,FALSE),"")</f>
      </c>
    </row>
    <row r="29" spans="1:9" ht="15.75">
      <c r="A29" s="84">
        <f>IF(MASC!A31="","",MASC!A31)</f>
      </c>
      <c r="B29" s="56">
        <f>IF(A29&lt;&gt;"",VLOOKUP(A29,[0]!HAZLV8HR,2,FALSE),"")</f>
      </c>
      <c r="C29" s="56">
        <f>IF(A29&lt;&gt;"",VLOOKUP(A29,[0]!HAZLV30MIN,2,FALSE),"")</f>
      </c>
      <c r="D29" s="57">
        <f>IF(MASC!D31="","",MASC!D31)</f>
      </c>
      <c r="E29" s="57">
        <f>IF(AND($B$5&lt;=20,$B$5&gt;0),(0.885*MASC!C31*($B$7+1.08*($B$10^0.64))^1.56)/$B$10,IF($B$5&gt;20,((0.885*MASC!C31*($B$9+1.08*($B$10^0.64))^1.56)*EXP(10.33*($B$5-20)^2*($B$9+1.08*($B$10^0.64))^-1.56))/$B$10,IF($B$5=0,"")))</f>
      </c>
      <c r="F29" s="57">
        <f>IF(A29="","",IF(MASC!$B$12="30-minute",Conversions!E29,""))</f>
      </c>
      <c r="G29" s="84">
        <f>IF(A29="","",IF(MASC!$B$13="yes",E29*MASC!$B$15,IF(MASC!$B$13="no",E29,"")))</f>
      </c>
      <c r="H29" s="84">
        <f>IF(D29="","",IF(MASC!E31&gt;MASC!F31,"yes","no"))</f>
      </c>
      <c r="I29" s="212">
        <f>IF(A29&lt;&gt;"",VLOOKUP(A29,[0]!FNotes,2,FALSE),"")</f>
      </c>
    </row>
    <row r="30" spans="1:9" ht="15.75">
      <c r="A30" s="84">
        <f>IF(MASC!A32="","",MASC!A32)</f>
      </c>
      <c r="B30" s="56">
        <f>IF(A30&lt;&gt;"",VLOOKUP(A30,[0]!HAZLV8HR,2,FALSE),"")</f>
      </c>
      <c r="C30" s="56">
        <f>IF(A30&lt;&gt;"",VLOOKUP(A30,[0]!HAZLV30MIN,2,FALSE),"")</f>
      </c>
      <c r="D30" s="57">
        <f>IF(MASC!D32="","",MASC!D32)</f>
      </c>
      <c r="E30" s="57">
        <f>IF(AND($B$5&lt;=20,$B$5&gt;0),(0.885*MASC!C32*($B$7+1.08*($B$10^0.64))^1.56)/$B$10,IF($B$5&gt;20,((0.885*MASC!C32*($B$9+1.08*($B$10^0.64))^1.56)*EXP(10.33*($B$5-20)^2*($B$9+1.08*($B$10^0.64))^-1.56))/$B$10,IF($B$5=0,"")))</f>
      </c>
      <c r="F30" s="57">
        <f>IF(A30="","",IF(MASC!$B$12="30-minute",Conversions!E30,""))</f>
      </c>
      <c r="G30" s="84">
        <f>IF(A30="","",IF(MASC!$B$13="yes",E30*MASC!$B$15,IF(MASC!$B$13="no",E30,"")))</f>
      </c>
      <c r="H30" s="84">
        <f>IF(D30="","",IF(MASC!E32&gt;MASC!F32,"yes","no"))</f>
      </c>
      <c r="I30" s="212">
        <f>IF(A30&lt;&gt;"",VLOOKUP(A30,[0]!FNotes,2,FALSE),"")</f>
      </c>
    </row>
    <row r="31" spans="1:9" ht="15.75">
      <c r="A31" s="84">
        <f>IF(MASC!A33="","",MASC!A33)</f>
      </c>
      <c r="B31" s="56">
        <f>IF(A31&lt;&gt;"",VLOOKUP(A31,[0]!HAZLV8HR,2,FALSE),"")</f>
      </c>
      <c r="C31" s="56">
        <f>IF(A31&lt;&gt;"",VLOOKUP(A31,[0]!HAZLV30MIN,2,FALSE),"")</f>
      </c>
      <c r="D31" s="57">
        <f>IF(MASC!D33="","",MASC!D33)</f>
      </c>
      <c r="E31" s="57">
        <f>IF(AND($B$5&lt;=20,$B$5&gt;0),(0.885*MASC!C33*($B$7+1.08*($B$10^0.64))^1.56)/$B$10,IF($B$5&gt;20,((0.885*MASC!C33*($B$9+1.08*($B$10^0.64))^1.56)*EXP(10.33*($B$5-20)^2*($B$9+1.08*($B$10^0.64))^-1.56))/$B$10,IF($B$5=0,"")))</f>
      </c>
      <c r="F31" s="57">
        <f>IF(A31="","",IF(MASC!$B$12="30-minute",Conversions!E31,""))</f>
      </c>
      <c r="G31" s="84">
        <f>IF(A31="","",IF(MASC!$B$13="yes",E31*MASC!$B$15,IF(MASC!$B$13="no",E31,"")))</f>
      </c>
      <c r="H31" s="84">
        <f>IF(D31="","",IF(MASC!E33&gt;MASC!F33,"yes","no"))</f>
      </c>
      <c r="I31" s="212">
        <f>IF(A31&lt;&gt;"",VLOOKUP(A31,[0]!FNotes,2,FALSE),"")</f>
      </c>
    </row>
    <row r="32" spans="1:9" ht="15.75">
      <c r="A32" s="84">
        <f>IF(MASC!A34="","",MASC!A34)</f>
      </c>
      <c r="B32" s="56">
        <f>IF(A32&lt;&gt;"",VLOOKUP(A32,[0]!HAZLV8HR,2,FALSE),"")</f>
      </c>
      <c r="C32" s="56">
        <f>IF(A32&lt;&gt;"",VLOOKUP(A32,[0]!HAZLV30MIN,2,FALSE),"")</f>
      </c>
      <c r="D32" s="57">
        <f>IF(MASC!D34="","",MASC!D34)</f>
      </c>
      <c r="E32" s="57">
        <f>IF(AND($B$5&lt;=20,$B$5&gt;0),(0.885*MASC!C34*($B$7+1.08*($B$10^0.64))^1.56)/$B$10,IF($B$5&gt;20,((0.885*MASC!C34*($B$9+1.08*($B$10^0.64))^1.56)*EXP(10.33*($B$5-20)^2*($B$9+1.08*($B$10^0.64))^-1.56))/$B$10,IF($B$5=0,"")))</f>
      </c>
      <c r="F32" s="57">
        <f>IF(A32="","",IF(MASC!$B$12="30-minute",Conversions!E32,""))</f>
      </c>
      <c r="G32" s="84">
        <f>IF(A32="","",IF(MASC!$B$13="yes",E32*MASC!$B$15,IF(MASC!$B$13="no",E32,"")))</f>
      </c>
      <c r="H32" s="84">
        <f>IF(D32="","",IF(MASC!E34&gt;MASC!F34,"yes","no"))</f>
      </c>
      <c r="I32" s="212">
        <f>IF(A32&lt;&gt;"",VLOOKUP(A32,[0]!FNotes,2,FALSE),"")</f>
      </c>
    </row>
    <row r="33" spans="1:9" ht="15.75">
      <c r="A33" s="84">
        <f>IF(MASC!A35="","",MASC!A35)</f>
      </c>
      <c r="B33" s="56">
        <f>IF(A33&lt;&gt;"",VLOOKUP(A33,[0]!HAZLV8HR,2,FALSE),"")</f>
      </c>
      <c r="C33" s="56">
        <f>IF(A33&lt;&gt;"",VLOOKUP(A33,[0]!HAZLV30MIN,2,FALSE),"")</f>
      </c>
      <c r="D33" s="57">
        <f>IF(MASC!D35="","",MASC!D35)</f>
      </c>
      <c r="E33" s="57">
        <f>IF(AND($B$5&lt;=20,$B$5&gt;0),(0.885*MASC!C35*($B$7+1.08*($B$10^0.64))^1.56)/$B$10,IF($B$5&gt;20,((0.885*MASC!C35*($B$9+1.08*($B$10^0.64))^1.56)*EXP(10.33*($B$5-20)^2*($B$9+1.08*($B$10^0.64))^-1.56))/$B$10,IF($B$5=0,"")))</f>
      </c>
      <c r="F33" s="57">
        <f>IF(A33="","",IF(MASC!$B$12="30-minute",Conversions!E33,""))</f>
      </c>
      <c r="G33" s="84">
        <f>IF(A33="","",IF(MASC!$B$13="yes",E33*MASC!$B$15,IF(MASC!$B$13="no",E33,"")))</f>
      </c>
      <c r="H33" s="84">
        <f>IF(D33="","",IF(MASC!E35&gt;MASC!F35,"yes","no"))</f>
      </c>
      <c r="I33" s="212">
        <f>IF(A33&lt;&gt;"",VLOOKUP(A33,[0]!FNotes,2,FALSE),"")</f>
      </c>
    </row>
    <row r="34" spans="1:9" ht="15.75">
      <c r="A34" s="84">
        <f>IF(MASC!A36="","",MASC!A36)</f>
      </c>
      <c r="B34" s="56">
        <f>IF(A34&lt;&gt;"",VLOOKUP(A34,[0]!HAZLV8HR,2,FALSE),"")</f>
      </c>
      <c r="C34" s="56">
        <f>IF(A34&lt;&gt;"",VLOOKUP(A34,[0]!HAZLV30MIN,2,FALSE),"")</f>
      </c>
      <c r="D34" s="57">
        <f>IF(MASC!D36="","",MASC!D36)</f>
      </c>
      <c r="E34" s="57">
        <f>IF(AND($B$5&lt;=20,$B$5&gt;0),(0.885*MASC!C36*($B$7+1.08*($B$10^0.64))^1.56)/$B$10,IF($B$5&gt;20,((0.885*MASC!C36*($B$9+1.08*($B$10^0.64))^1.56)*EXP(10.33*($B$5-20)^2*($B$9+1.08*($B$10^0.64))^-1.56))/$B$10,IF($B$5=0,"")))</f>
      </c>
      <c r="F34" s="57">
        <f>IF(A34="","",IF(MASC!$B$12="30-minute",Conversions!E34,""))</f>
      </c>
      <c r="G34" s="84">
        <f>IF(A34="","",IF(MASC!$B$13="yes",E34*MASC!$B$15,IF(MASC!$B$13="no",E34,"")))</f>
      </c>
      <c r="H34" s="84">
        <f>IF(D34="","",IF(MASC!E36&gt;MASC!F36,"yes","no"))</f>
      </c>
      <c r="I34" s="212">
        <f>IF(A34&lt;&gt;"",VLOOKUP(A34,[0]!FNotes,2,FALSE),"")</f>
      </c>
    </row>
    <row r="35" spans="1:9" ht="15.75">
      <c r="A35" s="84">
        <f>IF(MASC!A37="","",MASC!A37)</f>
      </c>
      <c r="B35" s="56">
        <f>IF(A35&lt;&gt;"",VLOOKUP(A35,[0]!HAZLV8HR,2,FALSE),"")</f>
      </c>
      <c r="C35" s="56">
        <f>IF(A35&lt;&gt;"",VLOOKUP(A35,[0]!HAZLV30MIN,2,FALSE),"")</f>
      </c>
      <c r="D35" s="57">
        <f>IF(MASC!D37="","",MASC!D37)</f>
      </c>
      <c r="E35" s="57">
        <f>IF(AND($B$5&lt;=20,$B$5&gt;0),(0.885*MASC!C37*($B$7+1.08*($B$10^0.64))^1.56)/$B$10,IF($B$5&gt;20,((0.885*MASC!C37*($B$9+1.08*($B$10^0.64))^1.56)*EXP(10.33*($B$5-20)^2*($B$9+1.08*($B$10^0.64))^-1.56))/$B$10,IF($B$5=0,"")))</f>
      </c>
      <c r="F35" s="57">
        <f>IF(A35="","",IF(MASC!$B$12="30-minute",Conversions!E35,""))</f>
      </c>
      <c r="G35" s="84">
        <f>IF(A35="","",IF(MASC!$B$13="yes",E35*MASC!$B$15,IF(MASC!$B$13="no",E35,"")))</f>
      </c>
      <c r="H35" s="84">
        <f>IF(D35="","",IF(MASC!E37&gt;MASC!F37,"yes","no"))</f>
      </c>
      <c r="I35" s="212">
        <f>IF(A35&lt;&gt;"",VLOOKUP(A35,[0]!FNotes,2,FALSE),"")</f>
      </c>
    </row>
    <row r="36" spans="1:9" ht="15.75">
      <c r="A36" s="84">
        <f>IF(MASC!A38="","",MASC!A38)</f>
      </c>
      <c r="B36" s="56">
        <f>IF(A36&lt;&gt;"",VLOOKUP(A36,[0]!HAZLV8HR,2,FALSE),"")</f>
      </c>
      <c r="C36" s="56">
        <f>IF(A36&lt;&gt;"",VLOOKUP(A36,[0]!HAZLV30MIN,2,FALSE),"")</f>
      </c>
      <c r="D36" s="57">
        <f>IF(MASC!D38="","",MASC!D38)</f>
      </c>
      <c r="E36" s="57">
        <f>IF(AND($B$5&lt;=20,$B$5&gt;0),(0.885*MASC!C38*($B$7+1.08*($B$10^0.64))^1.56)/$B$10,IF($B$5&gt;20,((0.885*MASC!C38*($B$9+1.08*($B$10^0.64))^1.56)*EXP(10.33*($B$5-20)^2*($B$9+1.08*($B$10^0.64))^-1.56))/$B$10,IF($B$5=0,"")))</f>
      </c>
      <c r="F36" s="57">
        <f>IF(A36="","",IF(MASC!$B$12="30-minute",Conversions!E36,""))</f>
      </c>
      <c r="G36" s="84">
        <f>IF(A36="","",IF(MASC!$B$13="yes",E36*MASC!$B$15,IF(MASC!$B$13="no",E36,"")))</f>
      </c>
      <c r="H36" s="84">
        <f>IF(D36="","",IF(MASC!E38&gt;MASC!F38,"yes","no"))</f>
      </c>
      <c r="I36" s="212">
        <f>IF(A36&lt;&gt;"",VLOOKUP(A36,[0]!FNotes,2,FALSE),"")</f>
      </c>
    </row>
    <row r="37" spans="1:9" ht="15.75">
      <c r="A37" s="84">
        <f>IF(MASC!A68="","",MASC!A68)</f>
      </c>
      <c r="B37" s="56">
        <f>IF(A37&lt;&gt;"",VLOOKUP(A37,[0]!HAZLV8HR,2,FALSE),"")</f>
      </c>
      <c r="C37" s="56">
        <f>IF(A37&lt;&gt;"",VLOOKUP(A37,[0]!HAZLV30MIN,2,FALSE),"")</f>
      </c>
      <c r="D37" s="57">
        <f>IF(MASC!D68="","",MASC!D68)</f>
      </c>
      <c r="E37" s="57">
        <f>IF(AND($B$5&lt;=20,$B$5&gt;0),(0.885*MASC!C68*($B$7+1.08*($B$10^0.64))^1.56)/$B$10,IF($B$5&gt;20,((0.885*MASC!C68*($B$9+1.08*($B$10^0.64))^1.56)*EXP(10.33*($B$5-20)^2*($B$9+1.08*($B$10^0.64))^-1.56))/$B$10,IF($B$5=0,"")))</f>
      </c>
      <c r="F37" s="57">
        <f>IF(A37="","",IF(MASC!$B$12="30-minute",Conversions!E37,""))</f>
      </c>
      <c r="G37" s="84">
        <f>IF(A37="","",IF(MASC!$B$13="yes",E37*MASC!$B$15,IF(MASC!$B$13="no",E37,"")))</f>
      </c>
      <c r="H37" s="84">
        <f>IF(D37="","",IF(MASC!E68&gt;MASC!F68,"yes","no"))</f>
      </c>
      <c r="I37" s="212">
        <f>IF(A37&lt;&gt;"",VLOOKUP(A37,[0]!FNotes,2,FALSE),"")</f>
      </c>
    </row>
    <row r="38" spans="1:9" ht="15.75">
      <c r="A38" s="84">
        <f>IF(MASC!A69="","",MASC!A69)</f>
      </c>
      <c r="B38" s="56">
        <f>IF(A38&lt;&gt;"",VLOOKUP(A38,[0]!HAZLV8HR,2,FALSE),"")</f>
      </c>
      <c r="C38" s="56">
        <f>IF(A38&lt;&gt;"",VLOOKUP(A38,[0]!HAZLV30MIN,2,FALSE),"")</f>
      </c>
      <c r="D38" s="57">
        <f>IF(MASC!D69="","",MASC!D69)</f>
      </c>
      <c r="E38" s="57">
        <f>IF(AND($B$5&lt;=20,$B$5&gt;0),(0.885*MASC!C69*($B$7+1.08*($B$10^0.64))^1.56)/$B$10,IF($B$5&gt;20,((0.885*MASC!C69*($B$9+1.08*($B$10^0.64))^1.56)*EXP(10.33*($B$5-20)^2*($B$9+1.08*($B$10^0.64))^-1.56))/$B$10,IF($B$5=0,"")))</f>
      </c>
      <c r="F38" s="57">
        <f>IF(A38="","",IF(MASC!$B$12="30-minute",Conversions!E38,""))</f>
      </c>
      <c r="G38" s="84">
        <f>IF(A38="","",IF(MASC!$B$13="yes",E38*MASC!$B$15,IF(MASC!$B$13="no",E38,"")))</f>
      </c>
      <c r="H38" s="84">
        <f>IF(D38="","",IF(MASC!E69&gt;MASC!F69,"yes","no"))</f>
      </c>
      <c r="I38" s="212">
        <f>IF(A38&lt;&gt;"",VLOOKUP(A38,[0]!FNotes,2,FALSE),"")</f>
      </c>
    </row>
    <row r="39" spans="1:9" ht="15.75">
      <c r="A39" s="84">
        <f>IF(MASC!A70="","",MASC!A70)</f>
      </c>
      <c r="B39" s="56">
        <f>IF(A39&lt;&gt;"",VLOOKUP(A39,[0]!HAZLV8HR,2,FALSE),"")</f>
      </c>
      <c r="C39" s="56">
        <f>IF(A39&lt;&gt;"",VLOOKUP(A39,[0]!HAZLV30MIN,2,FALSE),"")</f>
      </c>
      <c r="D39" s="57">
        <f>IF(MASC!D70="","",MASC!D70)</f>
      </c>
      <c r="E39" s="57">
        <f>IF(AND($B$5&lt;=20,$B$5&gt;0),(0.885*MASC!C70*($B$7+1.08*($B$10^0.64))^1.56)/$B$10,IF($B$5&gt;20,((0.885*MASC!C70*($B$9+1.08*($B$10^0.64))^1.56)*EXP(10.33*($B$5-20)^2*($B$9+1.08*($B$10^0.64))^-1.56))/$B$10,IF($B$5=0,"")))</f>
      </c>
      <c r="F39" s="57">
        <f>IF(A39="","",IF(MASC!$B$12="30-minute",Conversions!E39,""))</f>
      </c>
      <c r="G39" s="84">
        <f>IF(A39="","",IF(MASC!$B$13="yes",E39*MASC!$B$15,IF(MASC!$B$13="no",E39,"")))</f>
      </c>
      <c r="H39" s="84">
        <f>IF(D39="","",IF(MASC!E70&gt;MASC!F70,"yes","no"))</f>
      </c>
      <c r="I39" s="212">
        <f>IF(A39&lt;&gt;"",VLOOKUP(A39,[0]!FNotes,2,FALSE),"")</f>
      </c>
    </row>
    <row r="40" spans="1:9" ht="15.75">
      <c r="A40" s="84">
        <f>IF(MASC!A71="","",MASC!A71)</f>
      </c>
      <c r="B40" s="56">
        <f>IF(A40&lt;&gt;"",VLOOKUP(A40,[0]!HAZLV8HR,2,FALSE),"")</f>
      </c>
      <c r="C40" s="56">
        <f>IF(A40&lt;&gt;"",VLOOKUP(A40,[0]!HAZLV30MIN,2,FALSE),"")</f>
      </c>
      <c r="D40" s="57">
        <f>IF(MASC!D71="","",MASC!D71)</f>
      </c>
      <c r="E40" s="57">
        <f>IF(AND($B$5&lt;=20,$B$5&gt;0),(0.885*MASC!C71*($B$7+1.08*($B$10^0.64))^1.56)/$B$10,IF($B$5&gt;20,((0.885*MASC!C71*($B$9+1.08*($B$10^0.64))^1.56)*EXP(10.33*($B$5-20)^2*($B$9+1.08*($B$10^0.64))^-1.56))/$B$10,IF($B$5=0,"")))</f>
      </c>
      <c r="F40" s="57">
        <f>IF(A40="","",IF(MASC!$B$12="30-minute",Conversions!E40,""))</f>
      </c>
      <c r="G40" s="84">
        <f>IF(A40="","",IF(MASC!$B$13="yes",E40*MASC!$B$15,IF(MASC!$B$13="no",E40,"")))</f>
      </c>
      <c r="H40" s="84">
        <f>IF(D40="","",IF(MASC!E71&gt;MASC!F71,"yes","no"))</f>
      </c>
      <c r="I40" s="212">
        <f>IF(A40&lt;&gt;"",VLOOKUP(A40,[0]!FNotes,2,FALSE),"")</f>
      </c>
    </row>
    <row r="41" spans="1:9" ht="15.75">
      <c r="A41" s="84">
        <f>IF(MASC!A72="","",MASC!A72)</f>
      </c>
      <c r="B41" s="56">
        <f>IF(A41&lt;&gt;"",VLOOKUP(A41,[0]!HAZLV8HR,2,FALSE),"")</f>
      </c>
      <c r="C41" s="56">
        <f>IF(A41&lt;&gt;"",VLOOKUP(A41,[0]!HAZLV30MIN,2,FALSE),"")</f>
      </c>
      <c r="D41" s="57">
        <f>IF(MASC!D72="","",MASC!D72)</f>
      </c>
      <c r="E41" s="57">
        <f>IF(AND($B$5&lt;=20,$B$5&gt;0),(0.885*MASC!C72*($B$7+1.08*($B$10^0.64))^1.56)/$B$10,IF($B$5&gt;20,((0.885*MASC!C72*($B$9+1.08*($B$10^0.64))^1.56)*EXP(10.33*($B$5-20)^2*($B$9+1.08*($B$10^0.64))^-1.56))/$B$10,IF($B$5=0,"")))</f>
      </c>
      <c r="F41" s="57">
        <f>IF(A41="","",IF(MASC!$B$12="30-minute",Conversions!E41,""))</f>
      </c>
      <c r="G41" s="84">
        <f>IF(A41="","",IF(MASC!$B$13="yes",E41*MASC!$B$15,IF(MASC!$B$13="no",E41,"")))</f>
      </c>
      <c r="H41" s="84">
        <f>IF(D41="","",IF(MASC!E72&gt;MASC!F72,"yes","no"))</f>
      </c>
      <c r="I41" s="212">
        <f>IF(A41&lt;&gt;"",VLOOKUP(A41,[0]!FNotes,2,FALSE),"")</f>
      </c>
    </row>
    <row r="42" spans="1:9" ht="15.75">
      <c r="A42" s="84">
        <f>IF(MASC!A73="","",MASC!A73)</f>
      </c>
      <c r="B42" s="56">
        <f>IF(A42&lt;&gt;"",VLOOKUP(A42,[0]!HAZLV8HR,2,FALSE),"")</f>
      </c>
      <c r="C42" s="56">
        <f>IF(A42&lt;&gt;"",VLOOKUP(A42,[0]!HAZLV30MIN,2,FALSE),"")</f>
      </c>
      <c r="D42" s="57">
        <f>IF(MASC!D73="","",MASC!D73)</f>
      </c>
      <c r="E42" s="57">
        <f>IF(AND($B$5&lt;=20,$B$5&gt;0),(0.885*MASC!C73*($B$7+1.08*($B$10^0.64))^1.56)/$B$10,IF($B$5&gt;20,((0.885*MASC!C73*($B$9+1.08*($B$10^0.64))^1.56)*EXP(10.33*($B$5-20)^2*($B$9+1.08*($B$10^0.64))^-1.56))/$B$10,IF($B$5=0,"")))</f>
      </c>
      <c r="F42" s="57">
        <f>IF(A42="","",IF(MASC!$B$12="30-minute",Conversions!E42,""))</f>
      </c>
      <c r="G42" s="84">
        <f>IF(A42="","",IF(MASC!$B$13="yes",E42*MASC!$B$15,IF(MASC!$B$13="no",E42,"")))</f>
      </c>
      <c r="H42" s="84">
        <f>IF(D42="","",IF(MASC!E73&gt;MASC!F73,"yes","no"))</f>
      </c>
      <c r="I42" s="212">
        <f>IF(A42&lt;&gt;"",VLOOKUP(A42,[0]!FNotes,2,FALSE),"")</f>
      </c>
    </row>
    <row r="43" spans="1:9" ht="15.75">
      <c r="A43" s="84">
        <f>IF(MASC!A74="","",MASC!A74)</f>
      </c>
      <c r="B43" s="56">
        <f>IF(A43&lt;&gt;"",VLOOKUP(A43,[0]!HAZLV8HR,2,FALSE),"")</f>
      </c>
      <c r="C43" s="56">
        <f>IF(A43&lt;&gt;"",VLOOKUP(A43,[0]!HAZLV30MIN,2,FALSE),"")</f>
      </c>
      <c r="D43" s="57">
        <f>IF(MASC!D74="","",MASC!D74)</f>
      </c>
      <c r="E43" s="57">
        <f>IF(AND($B$5&lt;=20,$B$5&gt;0),(0.885*MASC!C74*($B$7+1.08*($B$10^0.64))^1.56)/$B$10,IF($B$5&gt;20,((0.885*MASC!C74*($B$9+1.08*($B$10^0.64))^1.56)*EXP(10.33*($B$5-20)^2*($B$9+1.08*($B$10^0.64))^-1.56))/$B$10,IF($B$5=0,"")))</f>
      </c>
      <c r="F43" s="57">
        <f>IF(A43="","",IF(MASC!$B$12="30-minute",Conversions!E43,""))</f>
      </c>
      <c r="G43" s="84">
        <f>IF(A43="","",IF(MASC!$B$13="yes",E43*MASC!$B$15,IF(MASC!$B$13="no",E43,"")))</f>
      </c>
      <c r="H43" s="84">
        <f>IF(D43="","",IF(MASC!E74&gt;MASC!F74,"yes","no"))</f>
      </c>
      <c r="I43" s="212">
        <f>IF(A43&lt;&gt;"",VLOOKUP(A43,[0]!FNotes,2,FALSE),"")</f>
      </c>
    </row>
    <row r="44" spans="1:9" ht="15.75">
      <c r="A44" s="84">
        <f>IF(MASC!A75="","",MASC!A75)</f>
      </c>
      <c r="B44" s="56">
        <f>IF(A44&lt;&gt;"",VLOOKUP(A44,[0]!HAZLV8HR,2,FALSE),"")</f>
      </c>
      <c r="C44" s="56">
        <f>IF(A44&lt;&gt;"",VLOOKUP(A44,[0]!HAZLV30MIN,2,FALSE),"")</f>
      </c>
      <c r="D44" s="57">
        <f>IF(MASC!D75="","",MASC!D75)</f>
      </c>
      <c r="E44" s="57">
        <f>IF(AND($B$5&lt;=20,$B$5&gt;0),(0.885*MASC!C75*($B$7+1.08*($B$10^0.64))^1.56)/$B$10,IF($B$5&gt;20,((0.885*MASC!C75*($B$9+1.08*($B$10^0.64))^1.56)*EXP(10.33*($B$5-20)^2*($B$9+1.08*($B$10^0.64))^-1.56))/$B$10,IF($B$5=0,"")))</f>
      </c>
      <c r="F44" s="57">
        <f>IF(A44="","",IF(MASC!$B$12="30-minute",Conversions!E44,""))</f>
      </c>
      <c r="G44" s="84">
        <f>IF(A44="","",IF(MASC!$B$13="yes",E44*MASC!$B$15,IF(MASC!$B$13="no",E44,"")))</f>
      </c>
      <c r="H44" s="84">
        <f>IF(D44="","",IF(MASC!E75&gt;MASC!F75,"yes","no"))</f>
      </c>
      <c r="I44" s="212">
        <f>IF(A44&lt;&gt;"",VLOOKUP(A44,[0]!FNotes,2,FALSE),"")</f>
      </c>
    </row>
    <row r="45" spans="1:9" ht="15.75">
      <c r="A45" s="84">
        <f>IF(MASC!A76="","",MASC!A76)</f>
      </c>
      <c r="B45" s="56">
        <f>IF(A45&lt;&gt;"",VLOOKUP(A45,[0]!HAZLV8HR,2,FALSE),"")</f>
      </c>
      <c r="C45" s="56">
        <f>IF(A45&lt;&gt;"",VLOOKUP(A45,[0]!HAZLV30MIN,2,FALSE),"")</f>
      </c>
      <c r="D45" s="57">
        <f>IF(MASC!D76="","",MASC!D76)</f>
      </c>
      <c r="E45" s="57">
        <f>IF(AND($B$5&lt;=20,$B$5&gt;0),(0.885*MASC!C76*($B$7+1.08*($B$10^0.64))^1.56)/$B$10,IF($B$5&gt;20,((0.885*MASC!C76*($B$9+1.08*($B$10^0.64))^1.56)*EXP(10.33*($B$5-20)^2*($B$9+1.08*($B$10^0.64))^-1.56))/$B$10,IF($B$5=0,"")))</f>
      </c>
      <c r="F45" s="57">
        <f>IF(A45="","",IF(MASC!$B$12="30-minute",Conversions!E45,""))</f>
      </c>
      <c r="G45" s="84">
        <f>IF(A45="","",IF(MASC!$B$13="yes",E45*MASC!$B$15,IF(MASC!$B$13="no",E45,"")))</f>
      </c>
      <c r="H45" s="84">
        <f>IF(D45="","",IF(MASC!E76&gt;MASC!F76,"yes","no"))</f>
      </c>
      <c r="I45" s="212">
        <f>IF(A45&lt;&gt;"",VLOOKUP(A45,[0]!FNotes,2,FALSE),"")</f>
      </c>
    </row>
    <row r="46" spans="1:9" ht="15.75">
      <c r="A46" s="84">
        <f>IF(MASC!A77="","",MASC!A77)</f>
      </c>
      <c r="B46" s="56">
        <f>IF(A46&lt;&gt;"",VLOOKUP(A46,[0]!HAZLV8HR,2,FALSE),"")</f>
      </c>
      <c r="C46" s="56">
        <f>IF(A46&lt;&gt;"",VLOOKUP(A46,[0]!HAZLV30MIN,2,FALSE),"")</f>
      </c>
      <c r="D46" s="57">
        <f>IF(MASC!D77="","",MASC!D77)</f>
      </c>
      <c r="E46" s="57">
        <f>IF(AND($B$5&lt;=20,$B$5&gt;0),(0.885*MASC!C77*($B$7+1.08*($B$10^0.64))^1.56)/$B$10,IF($B$5&gt;20,((0.885*MASC!C77*($B$9+1.08*($B$10^0.64))^1.56)*EXP(10.33*($B$5-20)^2*($B$9+1.08*($B$10^0.64))^-1.56))/$B$10,IF($B$5=0,"")))</f>
      </c>
      <c r="F46" s="57">
        <f>IF(A46="","",IF(MASC!$B$12="30-minute",Conversions!E46,""))</f>
      </c>
      <c r="G46" s="84">
        <f>IF(A46="","",IF(MASC!$B$13="yes",E46*MASC!$B$15,IF(MASC!$B$13="no",E46,"")))</f>
      </c>
      <c r="H46" s="84">
        <f>IF(D46="","",IF(MASC!E77&gt;MASC!F77,"yes","no"))</f>
      </c>
      <c r="I46" s="212">
        <f>IF(A46&lt;&gt;"",VLOOKUP(A46,[0]!FNotes,2,FALSE),"")</f>
      </c>
    </row>
    <row r="47" spans="1:9" ht="15.75">
      <c r="A47" s="84">
        <f>IF(MASC!A78="","",MASC!A78)</f>
      </c>
      <c r="B47" s="56">
        <f>IF(A47&lt;&gt;"",VLOOKUP(A47,[0]!HAZLV8HR,2,FALSE),"")</f>
      </c>
      <c r="C47" s="56">
        <f>IF(A47&lt;&gt;"",VLOOKUP(A47,[0]!HAZLV30MIN,2,FALSE),"")</f>
      </c>
      <c r="D47" s="57">
        <f>IF(MASC!D78="","",MASC!D78)</f>
      </c>
      <c r="E47" s="57">
        <f>IF(AND($B$5&lt;=20,$B$5&gt;0),(0.885*MASC!C78*($B$7+1.08*($B$10^0.64))^1.56)/$B$10,IF($B$5&gt;20,((0.885*MASC!C78*($B$9+1.08*($B$10^0.64))^1.56)*EXP(10.33*($B$5-20)^2*($B$9+1.08*($B$10^0.64))^-1.56))/$B$10,IF($B$5=0,"")))</f>
      </c>
      <c r="F47" s="57">
        <f>IF(A47="","",IF(MASC!$B$12="30-minute",Conversions!E47,""))</f>
      </c>
      <c r="G47" s="84">
        <f>IF(A47="","",IF(MASC!$B$13="yes",E47*MASC!$B$15,IF(MASC!$B$13="no",E47,"")))</f>
      </c>
      <c r="H47" s="84">
        <f>IF(D47="","",IF(MASC!E78&gt;MASC!F78,"yes","no"))</f>
      </c>
      <c r="I47" s="212">
        <f>IF(A47&lt;&gt;"",VLOOKUP(A47,[0]!FNotes,2,FALSE),"")</f>
      </c>
    </row>
    <row r="48" spans="1:9" ht="15.75">
      <c r="A48" s="84">
        <f>IF(MASC!A79="","",MASC!A79)</f>
      </c>
      <c r="B48" s="56">
        <f>IF(A48&lt;&gt;"",VLOOKUP(A48,[0]!HAZLV8HR,2,FALSE),"")</f>
      </c>
      <c r="C48" s="56">
        <f>IF(A48&lt;&gt;"",VLOOKUP(A48,[0]!HAZLV30MIN,2,FALSE),"")</f>
      </c>
      <c r="D48" s="57">
        <f>IF(MASC!D79="","",MASC!D79)</f>
      </c>
      <c r="E48" s="57">
        <f>IF(AND($B$5&lt;=20,$B$5&gt;0),(0.885*MASC!C79*($B$7+1.08*($B$10^0.64))^1.56)/$B$10,IF($B$5&gt;20,((0.885*MASC!C79*($B$9+1.08*($B$10^0.64))^1.56)*EXP(10.33*($B$5-20)^2*($B$9+1.08*($B$10^0.64))^-1.56))/$B$10,IF($B$5=0,"")))</f>
      </c>
      <c r="F48" s="57">
        <f>IF(A48="","",IF(MASC!$B$12="30-minute",Conversions!E48,""))</f>
      </c>
      <c r="G48" s="84">
        <f>IF(A48="","",IF(MASC!$B$13="yes",E48*MASC!$B$15,IF(MASC!$B$13="no",E48,"")))</f>
      </c>
      <c r="H48" s="84">
        <f>IF(D48="","",IF(MASC!E79&gt;MASC!F79,"yes","no"))</f>
      </c>
      <c r="I48" s="212">
        <f>IF(A48&lt;&gt;"",VLOOKUP(A48,[0]!FNotes,2,FALSE),"")</f>
      </c>
    </row>
    <row r="49" spans="1:9" ht="15.75">
      <c r="A49" s="84">
        <f>IF(MASC!A80="","",MASC!A80)</f>
      </c>
      <c r="B49" s="56">
        <f>IF(A49&lt;&gt;"",VLOOKUP(A49,[0]!HAZLV8HR,2,FALSE),"")</f>
      </c>
      <c r="C49" s="56">
        <f>IF(A49&lt;&gt;"",VLOOKUP(A49,[0]!HAZLV30MIN,2,FALSE),"")</f>
      </c>
      <c r="D49" s="57">
        <f>IF(MASC!D80="","",MASC!D80)</f>
      </c>
      <c r="E49" s="57">
        <f>IF(AND($B$5&lt;=20,$B$5&gt;0),(0.885*MASC!C80*($B$7+1.08*($B$10^0.64))^1.56)/$B$10,IF($B$5&gt;20,((0.885*MASC!C80*($B$9+1.08*($B$10^0.64))^1.56)*EXP(10.33*($B$5-20)^2*($B$9+1.08*($B$10^0.64))^-1.56))/$B$10,IF($B$5=0,"")))</f>
      </c>
      <c r="F49" s="57">
        <f>IF(A49="","",IF(MASC!$B$12="30-minute",Conversions!E49,""))</f>
      </c>
      <c r="G49" s="84">
        <f>IF(A49="","",IF(MASC!$B$13="yes",E49*MASC!$B$15,IF(MASC!$B$13="no",E49,"")))</f>
      </c>
      <c r="H49" s="84">
        <f>IF(D49="","",IF(MASC!E80&gt;MASC!F80,"yes","no"))</f>
      </c>
      <c r="I49" s="212">
        <f>IF(A49&lt;&gt;"",VLOOKUP(A49,[0]!FNotes,2,FALSE),"")</f>
      </c>
    </row>
    <row r="50" spans="1:9" ht="15.75">
      <c r="A50" s="84">
        <f>IF(MASC!A81="","",MASC!A81)</f>
      </c>
      <c r="B50" s="56">
        <f>IF(A50&lt;&gt;"",VLOOKUP(A50,[0]!HAZLV8HR,2,FALSE),"")</f>
      </c>
      <c r="C50" s="56">
        <f>IF(A50&lt;&gt;"",VLOOKUP(A50,[0]!HAZLV30MIN,2,FALSE),"")</f>
      </c>
      <c r="D50" s="57">
        <f>IF(MASC!D81="","",MASC!D81)</f>
      </c>
      <c r="E50" s="57">
        <f>IF(AND($B$5&lt;=20,$B$5&gt;0),(0.885*MASC!C81*($B$7+1.08*($B$10^0.64))^1.56)/$B$10,IF($B$5&gt;20,((0.885*MASC!C81*($B$9+1.08*($B$10^0.64))^1.56)*EXP(10.33*($B$5-20)^2*($B$9+1.08*($B$10^0.64))^-1.56))/$B$10,IF($B$5=0,"")))</f>
      </c>
      <c r="F50" s="57">
        <f>IF(A50="","",IF(MASC!$B$12="30-minute",Conversions!E50,""))</f>
      </c>
      <c r="G50" s="84">
        <f>IF(A50="","",IF(MASC!$B$13="yes",E50*MASC!$B$15,IF(MASC!$B$13="no",E50,"")))</f>
      </c>
      <c r="H50" s="84">
        <f>IF(D50="","",IF(MASC!E81&gt;MASC!F81,"yes","no"))</f>
      </c>
      <c r="I50" s="212">
        <f>IF(A50&lt;&gt;"",VLOOKUP(A50,[0]!FNotes,2,FALSE),"")</f>
      </c>
    </row>
    <row r="51" spans="1:9" ht="15.75">
      <c r="A51" s="84">
        <f>IF(MASC!A82="","",MASC!A82)</f>
      </c>
      <c r="B51" s="56">
        <f>IF(A51&lt;&gt;"",VLOOKUP(A51,[0]!HAZLV8HR,2,FALSE),"")</f>
      </c>
      <c r="C51" s="56">
        <f>IF(A51&lt;&gt;"",VLOOKUP(A51,[0]!HAZLV30MIN,2,FALSE),"")</f>
      </c>
      <c r="D51" s="57">
        <f>IF(MASC!D82="","",MASC!D82)</f>
      </c>
      <c r="E51" s="57">
        <f>IF(AND($B$5&lt;=20,$B$5&gt;0),(0.885*MASC!C82*($B$7+1.08*($B$10^0.64))^1.56)/$B$10,IF($B$5&gt;20,((0.885*MASC!C82*($B$9+1.08*($B$10^0.64))^1.56)*EXP(10.33*($B$5-20)^2*($B$9+1.08*($B$10^0.64))^-1.56))/$B$10,IF($B$5=0,"")))</f>
      </c>
      <c r="F51" s="57">
        <f>IF(A51="","",IF(MASC!$B$12="30-minute",Conversions!E51,""))</f>
      </c>
      <c r="G51" s="84">
        <f>IF(A51="","",IF(MASC!$B$13="yes",E51*MASC!$B$15,IF(MASC!$B$13="no",E51,"")))</f>
      </c>
      <c r="H51" s="84">
        <f>IF(D51="","",IF(MASC!E82&gt;MASC!F82,"yes","no"))</f>
      </c>
      <c r="I51" s="212">
        <f>IF(A51&lt;&gt;"",VLOOKUP(A51,[0]!FNotes,2,FALSE),"")</f>
      </c>
    </row>
    <row r="52" spans="1:9" ht="15.75">
      <c r="A52" s="84">
        <f>IF(MASC!A83="","",MASC!A83)</f>
      </c>
      <c r="B52" s="56">
        <f>IF(A52&lt;&gt;"",VLOOKUP(A52,[0]!HAZLV8HR,2,FALSE),"")</f>
      </c>
      <c r="C52" s="56">
        <f>IF(A52&lt;&gt;"",VLOOKUP(A52,[0]!HAZLV30MIN,2,FALSE),"")</f>
      </c>
      <c r="D52" s="57">
        <f>IF(MASC!D83="","",MASC!D83)</f>
      </c>
      <c r="E52" s="57">
        <f>IF(AND($B$5&lt;=20,$B$5&gt;0),(0.885*MASC!C83*($B$7+1.08*($B$10^0.64))^1.56)/$B$10,IF($B$5&gt;20,((0.885*MASC!C83*($B$9+1.08*($B$10^0.64))^1.56)*EXP(10.33*($B$5-20)^2*($B$9+1.08*($B$10^0.64))^-1.56))/$B$10,IF($B$5=0,"")))</f>
      </c>
      <c r="F52" s="57">
        <f>IF(A52="","",IF(MASC!$B$12="30-minute",Conversions!E52,""))</f>
      </c>
      <c r="G52" s="84">
        <f>IF(A52="","",IF(MASC!$B$13="yes",E52*MASC!$B$15,IF(MASC!$B$13="no",E52,"")))</f>
      </c>
      <c r="H52" s="84">
        <f>IF(D52="","",IF(MASC!E83&gt;MASC!F83,"yes","no"))</f>
      </c>
      <c r="I52" s="212">
        <f>IF(A52&lt;&gt;"",VLOOKUP(A52,[0]!FNotes,2,FALSE),"")</f>
      </c>
    </row>
    <row r="53" spans="1:9" ht="15.75">
      <c r="A53" s="84">
        <f>IF(MASC!A84="","",MASC!A84)</f>
      </c>
      <c r="B53" s="56">
        <f>IF(A53&lt;&gt;"",VLOOKUP(A53,[0]!HAZLV8HR,2,FALSE),"")</f>
      </c>
      <c r="C53" s="56">
        <f>IF(A53&lt;&gt;"",VLOOKUP(A53,[0]!HAZLV30MIN,2,FALSE),"")</f>
      </c>
      <c r="D53" s="57">
        <f>IF(MASC!D84="","",MASC!D84)</f>
      </c>
      <c r="E53" s="57">
        <f>IF(AND($B$5&lt;=20,$B$5&gt;0),(0.885*MASC!C84*($B$7+1.08*($B$10^0.64))^1.56)/$B$10,IF($B$5&gt;20,((0.885*MASC!C84*($B$9+1.08*($B$10^0.64))^1.56)*EXP(10.33*($B$5-20)^2*($B$9+1.08*($B$10^0.64))^-1.56))/$B$10,IF($B$5=0,"")))</f>
      </c>
      <c r="F53" s="57">
        <f>IF(A53="","",IF(MASC!$B$12="30-minute",Conversions!E53,""))</f>
      </c>
      <c r="G53" s="84">
        <f>IF(A53="","",IF(MASC!$B$13="yes",E53*MASC!$B$15,IF(MASC!$B$13="no",E53,"")))</f>
      </c>
      <c r="H53" s="84">
        <f>IF(D53="","",IF(MASC!E84&gt;MASC!F84,"yes","no"))</f>
      </c>
      <c r="I53" s="212">
        <f>IF(A53&lt;&gt;"",VLOOKUP(A53,[0]!FNotes,2,FALSE),"")</f>
      </c>
    </row>
    <row r="54" spans="1:9" ht="15.75">
      <c r="A54" s="84">
        <f>IF(MASC!A85="","",MASC!A85)</f>
      </c>
      <c r="B54" s="56">
        <f>IF(A54&lt;&gt;"",VLOOKUP(A54,[0]!HAZLV8HR,2,FALSE),"")</f>
      </c>
      <c r="C54" s="56">
        <f>IF(A54&lt;&gt;"",VLOOKUP(A54,[0]!HAZLV30MIN,2,FALSE),"")</f>
      </c>
      <c r="D54" s="57">
        <f>IF(MASC!D85="","",MASC!D85)</f>
      </c>
      <c r="E54" s="57">
        <f>IF(AND($B$5&lt;=20,$B$5&gt;0),(0.885*MASC!C85*($B$7+1.08*($B$10^0.64))^1.56)/$B$10,IF($B$5&gt;20,((0.885*MASC!C85*($B$9+1.08*($B$10^0.64))^1.56)*EXP(10.33*($B$5-20)^2*($B$9+1.08*($B$10^0.64))^-1.56))/$B$10,IF($B$5=0,"")))</f>
      </c>
      <c r="F54" s="57">
        <f>IF(A54="","",IF(MASC!$B$12="30-minute",Conversions!E54,""))</f>
      </c>
      <c r="G54" s="84">
        <f>IF(A54="","",IF(MASC!$B$13="yes",E54*MASC!$B$15,IF(MASC!$B$13="no",E54,"")))</f>
      </c>
      <c r="H54" s="84">
        <f>IF(D54="","",IF(MASC!E85&gt;MASC!F85,"yes","no"))</f>
      </c>
      <c r="I54" s="212">
        <f>IF(A54&lt;&gt;"",VLOOKUP(A54,[0]!FNotes,2,FALSE),"")</f>
      </c>
    </row>
    <row r="55" spans="1:9" ht="15.75">
      <c r="A55" s="84">
        <f>IF(MASC!A86="","",MASC!A86)</f>
      </c>
      <c r="B55" s="56">
        <f>IF(A55&lt;&gt;"",VLOOKUP(A55,[0]!HAZLV8HR,2,FALSE),"")</f>
      </c>
      <c r="C55" s="56">
        <f>IF(A55&lt;&gt;"",VLOOKUP(A55,[0]!HAZLV30MIN,2,FALSE),"")</f>
      </c>
      <c r="D55" s="57">
        <f>IF(MASC!D86="","",MASC!D86)</f>
      </c>
      <c r="E55" s="57">
        <f>IF(AND($B$5&lt;=20,$B$5&gt;0),(0.885*MASC!C86*($B$7+1.08*($B$10^0.64))^1.56)/$B$10,IF($B$5&gt;20,((0.885*MASC!C86*($B$9+1.08*($B$10^0.64))^1.56)*EXP(10.33*($B$5-20)^2*($B$9+1.08*($B$10^0.64))^-1.56))/$B$10,IF($B$5=0,"")))</f>
      </c>
      <c r="F55" s="57">
        <f>IF(A55="","",IF(MASC!$B$12="30-minute",Conversions!E55,""))</f>
      </c>
      <c r="G55" s="84">
        <f>IF(A55="","",IF(MASC!$B$13="yes",E55*MASC!$B$15,IF(MASC!$B$13="no",E55,"")))</f>
      </c>
      <c r="H55" s="84">
        <f>IF(D55="","",IF(MASC!E86&gt;MASC!F86,"yes","no"))</f>
      </c>
      <c r="I55" s="212">
        <f>IF(A55&lt;&gt;"",VLOOKUP(A55,[0]!FNotes,2,FALSE),"")</f>
      </c>
    </row>
    <row r="56" spans="1:9" ht="15.75">
      <c r="A56" s="84">
        <f>IF(MASC!A87="","",MASC!A87)</f>
      </c>
      <c r="B56" s="56">
        <f>IF(A56&lt;&gt;"",VLOOKUP(A56,[0]!HAZLV8HR,2,FALSE),"")</f>
      </c>
      <c r="C56" s="56">
        <f>IF(A56&lt;&gt;"",VLOOKUP(A56,[0]!HAZLV30MIN,2,FALSE),"")</f>
      </c>
      <c r="D56" s="57">
        <f>IF(MASC!D87="","",MASC!D87)</f>
      </c>
      <c r="E56" s="57">
        <f>IF(AND($B$5&lt;=20,$B$5&gt;0),(0.885*MASC!C87*($B$7+1.08*($B$10^0.64))^1.56)/$B$10,IF($B$5&gt;20,((0.885*MASC!C87*($B$9+1.08*($B$10^0.64))^1.56)*EXP(10.33*($B$5-20)^2*($B$9+1.08*($B$10^0.64))^-1.56))/$B$10,IF($B$5=0,"")))</f>
      </c>
      <c r="F56" s="57">
        <f>IF(A56="","",IF(MASC!$B$12="30-minute",Conversions!E56,""))</f>
      </c>
      <c r="G56" s="84">
        <f>IF(A56="","",IF(MASC!$B$13="yes",E56*MASC!$B$15,IF(MASC!$B$13="no",E56,"")))</f>
      </c>
      <c r="H56" s="84">
        <f>IF(D56="","",IF(MASC!E87&gt;MASC!F87,"yes","no"))</f>
      </c>
      <c r="I56" s="212">
        <f>IF(A56&lt;&gt;"",VLOOKUP(A56,[0]!FNotes,2,FALSE),"")</f>
      </c>
    </row>
    <row r="57" spans="1:9" ht="16.5" thickBot="1">
      <c r="A57" s="85">
        <f>IF(MASC!A88="","",MASC!A88)</f>
      </c>
      <c r="B57" s="58">
        <f>IF(A57&lt;&gt;"",VLOOKUP(A57,[0]!HAZLV8HR,2,FALSE),"")</f>
      </c>
      <c r="C57" s="58">
        <f>IF(A57&lt;&gt;"",VLOOKUP(A57,[0]!HAZLV30MIN,2,FALSE),"")</f>
      </c>
      <c r="D57" s="59">
        <f>IF(MASC!D88="","",MASC!D88)</f>
      </c>
      <c r="E57" s="59">
        <f>IF(AND($B$5&lt;=20,$B$5&gt;0),(0.885*MASC!C88*($B$7+1.08*($B$10^0.64))^1.56)/$B$10,IF($B$5&gt;20,((0.885*MASC!C88*($B$9+1.08*($B$10^0.64))^1.56)*EXP(10.33*($B$5-20)^2*($B$9+1.08*($B$10^0.64))^-1.56))/$B$10,IF($B$5=0,"")))</f>
      </c>
      <c r="F57" s="59">
        <f>IF(A57="","",IF(MASC!$B$12="30-minute",Conversions!E57,""))</f>
      </c>
      <c r="G57" s="85">
        <f>IF(A57="","",IF(MASC!$B$13="yes",E57*MASC!$B$15,IF(MASC!$B$13="no",E57,"")))</f>
      </c>
      <c r="H57" s="85">
        <f>IF(D57="","",IF(MASC!E88&gt;MASC!F88,"yes","no"))</f>
      </c>
      <c r="I57" s="213">
        <f>IF(A57&lt;&gt;"",VLOOKUP(A57,[0]!FNotes,2,FALSE),"")</f>
      </c>
    </row>
  </sheetData>
  <sheetProtection password="9E5E" sheet="1" selectLockedCells="1" selectUnlockedCells="1"/>
  <printOptions/>
  <pageMargins left="0.7" right="0.7" top="0.75" bottom="0.75" header="0.3" footer="0.3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006"/>
  <sheetViews>
    <sheetView zoomScalePageLayoutView="0" workbookViewId="0" topLeftCell="A676">
      <selection activeCell="E710" sqref="E710"/>
    </sheetView>
  </sheetViews>
  <sheetFormatPr defaultColWidth="9.140625" defaultRowHeight="15"/>
  <cols>
    <col min="1" max="1" width="11.28125" style="0" customWidth="1"/>
    <col min="2" max="2" width="64.8515625" style="0" customWidth="1"/>
    <col min="3" max="3" width="12.57421875" style="2" customWidth="1"/>
    <col min="4" max="4" width="52.00390625" style="0" hidden="1" customWidth="1"/>
    <col min="5" max="5" width="10.28125" style="0" customWidth="1"/>
    <col min="6" max="6" width="52.00390625" style="0" hidden="1" customWidth="1"/>
    <col min="7" max="7" width="16.7109375" style="0" customWidth="1"/>
    <col min="8" max="8" width="64.8515625" style="0" hidden="1" customWidth="1"/>
    <col min="9" max="9" width="60.421875" style="1" customWidth="1"/>
    <col min="10" max="28" width="9.140625" style="233" customWidth="1"/>
  </cols>
  <sheetData>
    <row r="1" spans="1:9" ht="15.75" thickBot="1">
      <c r="A1" s="233"/>
      <c r="B1" s="233"/>
      <c r="C1" s="235"/>
      <c r="D1" s="233"/>
      <c r="E1" s="233"/>
      <c r="F1" s="233"/>
      <c r="G1" s="233"/>
      <c r="H1" s="233"/>
      <c r="I1" s="234"/>
    </row>
    <row r="2" spans="1:22" ht="15" customHeight="1">
      <c r="A2" s="233"/>
      <c r="B2" s="271" t="s">
        <v>2</v>
      </c>
      <c r="C2" s="273" t="s">
        <v>15</v>
      </c>
      <c r="D2" s="275" t="s">
        <v>2</v>
      </c>
      <c r="E2" s="60" t="s">
        <v>1582</v>
      </c>
      <c r="F2" s="275" t="s">
        <v>2</v>
      </c>
      <c r="G2" s="60" t="s">
        <v>1582</v>
      </c>
      <c r="H2" s="273" t="s">
        <v>2</v>
      </c>
      <c r="I2" s="269" t="s">
        <v>1619</v>
      </c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36" customHeight="1" thickBot="1">
      <c r="A3" s="233"/>
      <c r="B3" s="272"/>
      <c r="C3" s="274"/>
      <c r="D3" s="276"/>
      <c r="E3" s="61" t="s">
        <v>16</v>
      </c>
      <c r="F3" s="276"/>
      <c r="G3" s="61" t="s">
        <v>17</v>
      </c>
      <c r="H3" s="277"/>
      <c r="I3" s="270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6.5" customHeight="1">
      <c r="A4" s="233"/>
      <c r="B4" s="232"/>
      <c r="C4" s="21"/>
      <c r="D4" s="13"/>
      <c r="E4" s="22"/>
      <c r="F4" s="13"/>
      <c r="G4" s="22"/>
      <c r="H4" s="203"/>
      <c r="I4" s="21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spans="1:22" ht="18.75" customHeight="1">
      <c r="A5" s="233"/>
      <c r="B5" s="204" t="s">
        <v>1573</v>
      </c>
      <c r="C5" s="22"/>
      <c r="D5" s="14"/>
      <c r="E5" s="22"/>
      <c r="F5" s="14"/>
      <c r="G5" s="22"/>
      <c r="H5" s="204" t="s">
        <v>1573</v>
      </c>
      <c r="I5" s="215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18.75" customHeight="1">
      <c r="A6" s="233"/>
      <c r="B6" s="204"/>
      <c r="C6" s="22"/>
      <c r="D6" s="14"/>
      <c r="E6" s="22"/>
      <c r="F6" s="14"/>
      <c r="G6" s="22"/>
      <c r="H6" s="204"/>
      <c r="I6" s="215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15">
      <c r="A7" s="233"/>
      <c r="B7" s="205" t="s">
        <v>18</v>
      </c>
      <c r="C7" s="23" t="s">
        <v>21</v>
      </c>
      <c r="D7" s="15" t="s">
        <v>18</v>
      </c>
      <c r="E7" s="24" t="s">
        <v>23</v>
      </c>
      <c r="F7" s="15" t="s">
        <v>18</v>
      </c>
      <c r="G7" s="24" t="s">
        <v>23</v>
      </c>
      <c r="H7" s="205" t="s">
        <v>18</v>
      </c>
      <c r="I7" s="216" t="s">
        <v>1620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5">
      <c r="A8" s="233"/>
      <c r="B8" s="205" t="s">
        <v>19</v>
      </c>
      <c r="C8" s="23" t="s">
        <v>22</v>
      </c>
      <c r="D8" s="15" t="s">
        <v>19</v>
      </c>
      <c r="E8" s="23">
        <v>22</v>
      </c>
      <c r="F8" s="15" t="s">
        <v>19</v>
      </c>
      <c r="G8" s="23">
        <v>110</v>
      </c>
      <c r="H8" s="205" t="s">
        <v>19</v>
      </c>
      <c r="I8" s="216" t="s">
        <v>1620</v>
      </c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1:22" ht="15">
      <c r="A9" s="233"/>
      <c r="B9" s="205" t="s">
        <v>20</v>
      </c>
      <c r="C9" s="23" t="s">
        <v>24</v>
      </c>
      <c r="D9" s="15" t="s">
        <v>20</v>
      </c>
      <c r="E9" s="24" t="s">
        <v>23</v>
      </c>
      <c r="F9" s="15" t="s">
        <v>20</v>
      </c>
      <c r="G9" s="24" t="s">
        <v>23</v>
      </c>
      <c r="H9" s="205" t="s">
        <v>20</v>
      </c>
      <c r="I9" s="216" t="s">
        <v>1620</v>
      </c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1:22" ht="15">
      <c r="A10" s="233"/>
      <c r="B10" s="205" t="s">
        <v>25</v>
      </c>
      <c r="C10" s="23" t="s">
        <v>26</v>
      </c>
      <c r="D10" s="15" t="s">
        <v>25</v>
      </c>
      <c r="E10" s="24" t="s">
        <v>23</v>
      </c>
      <c r="F10" s="15" t="s">
        <v>25</v>
      </c>
      <c r="G10" s="24" t="s">
        <v>23</v>
      </c>
      <c r="H10" s="205" t="s">
        <v>25</v>
      </c>
      <c r="I10" s="216" t="s">
        <v>1620</v>
      </c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5">
      <c r="A11" s="233"/>
      <c r="B11" s="205" t="s">
        <v>27</v>
      </c>
      <c r="C11" s="23" t="s">
        <v>28</v>
      </c>
      <c r="D11" s="15" t="s">
        <v>27</v>
      </c>
      <c r="E11" s="23">
        <v>0.05</v>
      </c>
      <c r="F11" s="15" t="s">
        <v>27</v>
      </c>
      <c r="G11" s="23">
        <v>0.25</v>
      </c>
      <c r="H11" s="205" t="s">
        <v>27</v>
      </c>
      <c r="I11" s="216" t="s">
        <v>1620</v>
      </c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15">
      <c r="A12" s="233"/>
      <c r="B12" s="205" t="s">
        <v>29</v>
      </c>
      <c r="C12" s="23" t="s">
        <v>32</v>
      </c>
      <c r="D12" s="15" t="s">
        <v>29</v>
      </c>
      <c r="E12" s="24" t="s">
        <v>23</v>
      </c>
      <c r="F12" s="15" t="s">
        <v>29</v>
      </c>
      <c r="G12" s="24" t="s">
        <v>23</v>
      </c>
      <c r="H12" s="205" t="s">
        <v>29</v>
      </c>
      <c r="I12" s="216" t="s">
        <v>1620</v>
      </c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15">
      <c r="A13" s="233"/>
      <c r="B13" s="205" t="s">
        <v>30</v>
      </c>
      <c r="C13" s="23" t="s">
        <v>33</v>
      </c>
      <c r="D13" s="15" t="s">
        <v>30</v>
      </c>
      <c r="E13" s="23">
        <v>1</v>
      </c>
      <c r="F13" s="15" t="s">
        <v>30</v>
      </c>
      <c r="G13" s="23">
        <v>5</v>
      </c>
      <c r="H13" s="205" t="s">
        <v>30</v>
      </c>
      <c r="I13" s="216" t="s">
        <v>1620</v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51" customHeight="1">
      <c r="A14" s="233"/>
      <c r="B14" s="205" t="s">
        <v>1547</v>
      </c>
      <c r="C14" s="23" t="s">
        <v>34</v>
      </c>
      <c r="D14" s="15" t="s">
        <v>1547</v>
      </c>
      <c r="E14" s="24" t="s">
        <v>23</v>
      </c>
      <c r="F14" s="15" t="s">
        <v>1547</v>
      </c>
      <c r="G14" s="24" t="s">
        <v>23</v>
      </c>
      <c r="H14" s="205" t="s">
        <v>1547</v>
      </c>
      <c r="I14" s="217" t="s">
        <v>1621</v>
      </c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ht="15">
      <c r="A15" s="233"/>
      <c r="B15" s="205" t="s">
        <v>31</v>
      </c>
      <c r="C15" s="23" t="s">
        <v>35</v>
      </c>
      <c r="D15" s="15" t="s">
        <v>31</v>
      </c>
      <c r="E15" s="24" t="s">
        <v>23</v>
      </c>
      <c r="F15" s="15" t="s">
        <v>31</v>
      </c>
      <c r="G15" s="24" t="s">
        <v>23</v>
      </c>
      <c r="H15" s="205" t="s">
        <v>31</v>
      </c>
      <c r="I15" s="216" t="s">
        <v>1620</v>
      </c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</row>
    <row r="16" spans="1:22" ht="15">
      <c r="A16" s="233"/>
      <c r="B16" s="205" t="s">
        <v>36</v>
      </c>
      <c r="C16" s="23" t="s">
        <v>40</v>
      </c>
      <c r="D16" s="15" t="s">
        <v>36</v>
      </c>
      <c r="E16" s="24" t="s">
        <v>23</v>
      </c>
      <c r="F16" s="15" t="s">
        <v>36</v>
      </c>
      <c r="G16" s="24" t="s">
        <v>23</v>
      </c>
      <c r="H16" s="205" t="s">
        <v>36</v>
      </c>
      <c r="I16" s="216" t="s">
        <v>1620</v>
      </c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spans="1:22" ht="15">
      <c r="A17" s="233"/>
      <c r="B17" s="205" t="s">
        <v>1571</v>
      </c>
      <c r="C17" s="23" t="s">
        <v>41</v>
      </c>
      <c r="D17" s="15" t="s">
        <v>1571</v>
      </c>
      <c r="E17" s="24" t="s">
        <v>23</v>
      </c>
      <c r="F17" s="15" t="s">
        <v>1571</v>
      </c>
      <c r="G17" s="24" t="s">
        <v>23</v>
      </c>
      <c r="H17" s="205" t="s">
        <v>1571</v>
      </c>
      <c r="I17" s="218" t="s">
        <v>1622</v>
      </c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ht="15">
      <c r="A18" s="233"/>
      <c r="B18" s="205" t="s">
        <v>37</v>
      </c>
      <c r="C18" s="23" t="s">
        <v>42</v>
      </c>
      <c r="D18" s="15" t="s">
        <v>37</v>
      </c>
      <c r="E18" s="23">
        <v>150</v>
      </c>
      <c r="F18" s="15" t="s">
        <v>37</v>
      </c>
      <c r="G18" s="23">
        <v>750</v>
      </c>
      <c r="H18" s="205" t="s">
        <v>37</v>
      </c>
      <c r="I18" s="216" t="s">
        <v>1620</v>
      </c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ht="15">
      <c r="A19" s="233"/>
      <c r="B19" s="205" t="s">
        <v>38</v>
      </c>
      <c r="C19" s="23" t="s">
        <v>43</v>
      </c>
      <c r="D19" s="15" t="s">
        <v>38</v>
      </c>
      <c r="E19" s="24" t="s">
        <v>23</v>
      </c>
      <c r="F19" s="15" t="s">
        <v>38</v>
      </c>
      <c r="G19" s="24" t="s">
        <v>23</v>
      </c>
      <c r="H19" s="205" t="s">
        <v>38</v>
      </c>
      <c r="I19" s="216" t="s">
        <v>1620</v>
      </c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ht="15">
      <c r="A20" s="233"/>
      <c r="B20" s="205" t="s">
        <v>39</v>
      </c>
      <c r="C20" s="23" t="s">
        <v>44</v>
      </c>
      <c r="D20" s="15" t="s">
        <v>39</v>
      </c>
      <c r="E20" s="23">
        <v>0.01</v>
      </c>
      <c r="F20" s="15" t="s">
        <v>39</v>
      </c>
      <c r="G20" s="23">
        <v>0.05</v>
      </c>
      <c r="H20" s="205" t="s">
        <v>39</v>
      </c>
      <c r="I20" s="216" t="s">
        <v>1620</v>
      </c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:22" ht="15">
      <c r="A21" s="233"/>
      <c r="B21" s="205" t="s">
        <v>45</v>
      </c>
      <c r="C21" s="23" t="s">
        <v>50</v>
      </c>
      <c r="D21" s="15" t="s">
        <v>45</v>
      </c>
      <c r="E21" s="24" t="s">
        <v>23</v>
      </c>
      <c r="F21" s="15" t="s">
        <v>45</v>
      </c>
      <c r="G21" s="24" t="s">
        <v>23</v>
      </c>
      <c r="H21" s="205" t="s">
        <v>45</v>
      </c>
      <c r="I21" s="216" t="s">
        <v>1620</v>
      </c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22" ht="15">
      <c r="A22" s="233"/>
      <c r="B22" s="205" t="s">
        <v>46</v>
      </c>
      <c r="C22" s="23" t="s">
        <v>51</v>
      </c>
      <c r="D22" s="15" t="s">
        <v>46</v>
      </c>
      <c r="E22" s="24" t="s">
        <v>23</v>
      </c>
      <c r="F22" s="15" t="s">
        <v>46</v>
      </c>
      <c r="G22" s="24" t="s">
        <v>23</v>
      </c>
      <c r="H22" s="205" t="s">
        <v>46</v>
      </c>
      <c r="I22" s="216" t="s">
        <v>1620</v>
      </c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5">
      <c r="A23" s="233"/>
      <c r="B23" s="205" t="s">
        <v>47</v>
      </c>
      <c r="C23" s="23" t="s">
        <v>52</v>
      </c>
      <c r="D23" s="15" t="s">
        <v>47</v>
      </c>
      <c r="E23" s="24" t="s">
        <v>23</v>
      </c>
      <c r="F23" s="15" t="s">
        <v>47</v>
      </c>
      <c r="G23" s="24" t="s">
        <v>23</v>
      </c>
      <c r="H23" s="205" t="s">
        <v>47</v>
      </c>
      <c r="I23" s="216" t="s">
        <v>1620</v>
      </c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ht="15">
      <c r="A24" s="233"/>
      <c r="B24" s="205" t="s">
        <v>48</v>
      </c>
      <c r="C24" s="23" t="s">
        <v>53</v>
      </c>
      <c r="D24" s="15" t="s">
        <v>48</v>
      </c>
      <c r="E24" s="23">
        <v>2.5</v>
      </c>
      <c r="F24" s="15" t="s">
        <v>48</v>
      </c>
      <c r="G24" s="23">
        <v>12.5</v>
      </c>
      <c r="H24" s="205" t="s">
        <v>48</v>
      </c>
      <c r="I24" s="216" t="s">
        <v>1620</v>
      </c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22" ht="15">
      <c r="A25" s="233"/>
      <c r="B25" s="205" t="s">
        <v>49</v>
      </c>
      <c r="C25" s="23" t="s">
        <v>54</v>
      </c>
      <c r="D25" s="15" t="s">
        <v>49</v>
      </c>
      <c r="E25" s="23">
        <v>2.5</v>
      </c>
      <c r="F25" s="15" t="s">
        <v>49</v>
      </c>
      <c r="G25" s="23">
        <v>12.5</v>
      </c>
      <c r="H25" s="205" t="s">
        <v>49</v>
      </c>
      <c r="I25" s="216" t="s">
        <v>1620</v>
      </c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</row>
    <row r="26" spans="1:22" ht="15">
      <c r="A26" s="233"/>
      <c r="B26" s="205" t="s">
        <v>55</v>
      </c>
      <c r="C26" s="23" t="s">
        <v>60</v>
      </c>
      <c r="D26" s="15" t="s">
        <v>55</v>
      </c>
      <c r="E26" s="24" t="s">
        <v>23</v>
      </c>
      <c r="F26" s="15" t="s">
        <v>55</v>
      </c>
      <c r="G26" s="24" t="s">
        <v>23</v>
      </c>
      <c r="H26" s="205" t="s">
        <v>55</v>
      </c>
      <c r="I26" s="216" t="s">
        <v>1620</v>
      </c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1:22" ht="15">
      <c r="A27" s="233"/>
      <c r="B27" s="205" t="s">
        <v>56</v>
      </c>
      <c r="C27" s="23" t="s">
        <v>61</v>
      </c>
      <c r="D27" s="15" t="s">
        <v>56</v>
      </c>
      <c r="E27" s="24" t="s">
        <v>23</v>
      </c>
      <c r="F27" s="15" t="s">
        <v>56</v>
      </c>
      <c r="G27" s="24" t="s">
        <v>23</v>
      </c>
      <c r="H27" s="205" t="s">
        <v>56</v>
      </c>
      <c r="I27" s="216" t="s">
        <v>1620</v>
      </c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</row>
    <row r="28" spans="1:22" ht="15">
      <c r="A28" s="233"/>
      <c r="B28" s="205" t="s">
        <v>57</v>
      </c>
      <c r="C28" s="23" t="s">
        <v>62</v>
      </c>
      <c r="D28" s="15" t="s">
        <v>57</v>
      </c>
      <c r="E28" s="23">
        <v>250</v>
      </c>
      <c r="F28" s="15" t="s">
        <v>57</v>
      </c>
      <c r="G28" s="29">
        <v>1250</v>
      </c>
      <c r="H28" s="205" t="s">
        <v>57</v>
      </c>
      <c r="I28" s="216" t="s">
        <v>1620</v>
      </c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2" ht="15">
      <c r="A29" s="233"/>
      <c r="B29" s="205" t="s">
        <v>58</v>
      </c>
      <c r="C29" s="23" t="s">
        <v>63</v>
      </c>
      <c r="D29" s="15" t="s">
        <v>58</v>
      </c>
      <c r="E29" s="23">
        <v>0.015</v>
      </c>
      <c r="F29" s="15" t="s">
        <v>58</v>
      </c>
      <c r="G29" s="23">
        <v>0.075</v>
      </c>
      <c r="H29" s="205" t="s">
        <v>58</v>
      </c>
      <c r="I29" s="216" t="s">
        <v>1620</v>
      </c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2" ht="15">
      <c r="A30" s="233"/>
      <c r="B30" s="205" t="s">
        <v>59</v>
      </c>
      <c r="C30" s="23" t="s">
        <v>64</v>
      </c>
      <c r="D30" s="15" t="s">
        <v>59</v>
      </c>
      <c r="E30" s="24" t="s">
        <v>23</v>
      </c>
      <c r="F30" s="15" t="s">
        <v>59</v>
      </c>
      <c r="G30" s="24" t="s">
        <v>23</v>
      </c>
      <c r="H30" s="205" t="s">
        <v>59</v>
      </c>
      <c r="I30" s="216" t="s">
        <v>1620</v>
      </c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ht="15">
      <c r="A31" s="233"/>
      <c r="B31" s="205" t="s">
        <v>65</v>
      </c>
      <c r="C31" s="24" t="s">
        <v>23</v>
      </c>
      <c r="D31" s="15" t="s">
        <v>65</v>
      </c>
      <c r="E31" s="23">
        <v>0.25</v>
      </c>
      <c r="F31" s="15" t="s">
        <v>65</v>
      </c>
      <c r="G31" s="23">
        <v>1.25</v>
      </c>
      <c r="H31" s="205" t="s">
        <v>65</v>
      </c>
      <c r="I31" s="216" t="s">
        <v>1620</v>
      </c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ht="15">
      <c r="A32" s="233"/>
      <c r="B32" s="205" t="s">
        <v>66</v>
      </c>
      <c r="C32" s="24" t="s">
        <v>23</v>
      </c>
      <c r="D32" s="15" t="s">
        <v>66</v>
      </c>
      <c r="E32" s="23">
        <v>0.25</v>
      </c>
      <c r="F32" s="15" t="s">
        <v>66</v>
      </c>
      <c r="G32" s="23">
        <v>1.25</v>
      </c>
      <c r="H32" s="205" t="s">
        <v>66</v>
      </c>
      <c r="I32" s="216" t="s">
        <v>1620</v>
      </c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ht="15">
      <c r="A33" s="233"/>
      <c r="B33" s="205" t="s">
        <v>67</v>
      </c>
      <c r="C33" s="23" t="s">
        <v>69</v>
      </c>
      <c r="D33" s="15" t="s">
        <v>67</v>
      </c>
      <c r="E33" s="23">
        <v>2.5</v>
      </c>
      <c r="F33" s="15" t="s">
        <v>67</v>
      </c>
      <c r="G33" s="23">
        <v>12.5</v>
      </c>
      <c r="H33" s="205" t="s">
        <v>67</v>
      </c>
      <c r="I33" s="216" t="s">
        <v>1620</v>
      </c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1:22" ht="15">
      <c r="A34" s="233"/>
      <c r="B34" s="205" t="s">
        <v>68</v>
      </c>
      <c r="C34" s="23" t="s">
        <v>70</v>
      </c>
      <c r="D34" s="15" t="s">
        <v>68</v>
      </c>
      <c r="E34" s="23">
        <v>1</v>
      </c>
      <c r="F34" s="15" t="s">
        <v>68</v>
      </c>
      <c r="G34" s="23">
        <v>5</v>
      </c>
      <c r="H34" s="205" t="s">
        <v>68</v>
      </c>
      <c r="I34" s="216" t="s">
        <v>1620</v>
      </c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</row>
    <row r="35" spans="1:22" ht="15">
      <c r="A35" s="233"/>
      <c r="B35" s="205" t="s">
        <v>71</v>
      </c>
      <c r="C35" s="24" t="s">
        <v>23</v>
      </c>
      <c r="D35" s="15" t="s">
        <v>71</v>
      </c>
      <c r="E35" s="24" t="s">
        <v>23</v>
      </c>
      <c r="F35" s="15" t="s">
        <v>71</v>
      </c>
      <c r="G35" s="24" t="s">
        <v>23</v>
      </c>
      <c r="H35" s="205" t="s">
        <v>71</v>
      </c>
      <c r="I35" s="216" t="s">
        <v>1620</v>
      </c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</row>
    <row r="36" spans="1:22" ht="15">
      <c r="A36" s="233"/>
      <c r="B36" s="205" t="s">
        <v>72</v>
      </c>
      <c r="C36" s="23" t="s">
        <v>76</v>
      </c>
      <c r="D36" s="15" t="s">
        <v>72</v>
      </c>
      <c r="E36" s="24" t="s">
        <v>23</v>
      </c>
      <c r="F36" s="15" t="s">
        <v>72</v>
      </c>
      <c r="G36" s="24" t="s">
        <v>23</v>
      </c>
      <c r="H36" s="205" t="s">
        <v>72</v>
      </c>
      <c r="I36" s="216" t="s">
        <v>1620</v>
      </c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  <row r="37" spans="1:22" ht="15">
      <c r="A37" s="233"/>
      <c r="B37" s="205" t="s">
        <v>73</v>
      </c>
      <c r="C37" s="23" t="s">
        <v>77</v>
      </c>
      <c r="D37" s="15" t="s">
        <v>73</v>
      </c>
      <c r="E37" s="23">
        <v>0.05</v>
      </c>
      <c r="F37" s="15" t="s">
        <v>73</v>
      </c>
      <c r="G37" s="23">
        <v>0.25</v>
      </c>
      <c r="H37" s="205" t="s">
        <v>73</v>
      </c>
      <c r="I37" s="216" t="s">
        <v>1620</v>
      </c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</row>
    <row r="38" spans="1:22" ht="15">
      <c r="A38" s="233"/>
      <c r="B38" s="205" t="s">
        <v>74</v>
      </c>
      <c r="C38" s="23" t="s">
        <v>78</v>
      </c>
      <c r="D38" s="15" t="s">
        <v>74</v>
      </c>
      <c r="E38" s="24" t="s">
        <v>23</v>
      </c>
      <c r="F38" s="15" t="s">
        <v>74</v>
      </c>
      <c r="G38" s="24" t="s">
        <v>23</v>
      </c>
      <c r="H38" s="205" t="s">
        <v>74</v>
      </c>
      <c r="I38" s="216" t="s">
        <v>1620</v>
      </c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1:22" ht="15">
      <c r="A39" s="233"/>
      <c r="B39" s="205" t="s">
        <v>75</v>
      </c>
      <c r="C39" s="23" t="s">
        <v>79</v>
      </c>
      <c r="D39" s="15" t="s">
        <v>75</v>
      </c>
      <c r="E39" s="23">
        <v>20</v>
      </c>
      <c r="F39" s="15" t="s">
        <v>75</v>
      </c>
      <c r="G39" s="23">
        <v>100</v>
      </c>
      <c r="H39" s="205" t="s">
        <v>75</v>
      </c>
      <c r="I39" s="216" t="s">
        <v>1620</v>
      </c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:22" ht="15">
      <c r="A40" s="233"/>
      <c r="B40" s="205" t="s">
        <v>80</v>
      </c>
      <c r="C40" s="23" t="s">
        <v>85</v>
      </c>
      <c r="D40" s="15" t="s">
        <v>80</v>
      </c>
      <c r="E40" s="24" t="s">
        <v>23</v>
      </c>
      <c r="F40" s="15" t="s">
        <v>80</v>
      </c>
      <c r="G40" s="24" t="s">
        <v>23</v>
      </c>
      <c r="H40" s="205" t="s">
        <v>80</v>
      </c>
      <c r="I40" s="216" t="s">
        <v>1620</v>
      </c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ht="15">
      <c r="A41" s="233"/>
      <c r="B41" s="205" t="s">
        <v>81</v>
      </c>
      <c r="C41" s="23" t="s">
        <v>86</v>
      </c>
      <c r="D41" s="15" t="s">
        <v>81</v>
      </c>
      <c r="E41" s="24" t="s">
        <v>23</v>
      </c>
      <c r="F41" s="15" t="s">
        <v>81</v>
      </c>
      <c r="G41" s="24" t="s">
        <v>23</v>
      </c>
      <c r="H41" s="205" t="s">
        <v>81</v>
      </c>
      <c r="I41" s="216" t="s">
        <v>1620</v>
      </c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</row>
    <row r="42" spans="1:22" ht="15">
      <c r="A42" s="233"/>
      <c r="B42" s="205" t="s">
        <v>82</v>
      </c>
      <c r="C42" s="23" t="s">
        <v>87</v>
      </c>
      <c r="D42" s="15" t="s">
        <v>82</v>
      </c>
      <c r="E42" s="24" t="s">
        <v>23</v>
      </c>
      <c r="F42" s="15" t="s">
        <v>82</v>
      </c>
      <c r="G42" s="24" t="s">
        <v>23</v>
      </c>
      <c r="H42" s="205" t="s">
        <v>82</v>
      </c>
      <c r="I42" s="216" t="s">
        <v>1620</v>
      </c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</row>
    <row r="43" spans="1:22" ht="15">
      <c r="A43" s="233"/>
      <c r="B43" s="205" t="s">
        <v>83</v>
      </c>
      <c r="C43" s="23" t="s">
        <v>88</v>
      </c>
      <c r="D43" s="15" t="s">
        <v>83</v>
      </c>
      <c r="E43" s="23">
        <v>2.5</v>
      </c>
      <c r="F43" s="15" t="s">
        <v>83</v>
      </c>
      <c r="G43" s="23">
        <v>12.5</v>
      </c>
      <c r="H43" s="205" t="s">
        <v>83</v>
      </c>
      <c r="I43" s="216" t="s">
        <v>1620</v>
      </c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</row>
    <row r="44" spans="1:22" ht="15">
      <c r="A44" s="233"/>
      <c r="B44" s="205" t="s">
        <v>84</v>
      </c>
      <c r="C44" s="23" t="s">
        <v>89</v>
      </c>
      <c r="D44" s="15" t="s">
        <v>84</v>
      </c>
      <c r="E44" s="23">
        <v>450</v>
      </c>
      <c r="F44" s="15" t="s">
        <v>84</v>
      </c>
      <c r="G44" s="29">
        <v>2250</v>
      </c>
      <c r="H44" s="205" t="s">
        <v>84</v>
      </c>
      <c r="I44" s="216" t="s">
        <v>1620</v>
      </c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</row>
    <row r="45" spans="1:22" ht="15">
      <c r="A45" s="233"/>
      <c r="B45" s="205" t="s">
        <v>90</v>
      </c>
      <c r="C45" s="24" t="s">
        <v>23</v>
      </c>
      <c r="D45" s="15" t="s">
        <v>90</v>
      </c>
      <c r="E45" s="24" t="s">
        <v>23</v>
      </c>
      <c r="F45" s="15" t="s">
        <v>90</v>
      </c>
      <c r="G45" s="24" t="s">
        <v>23</v>
      </c>
      <c r="H45" s="205" t="s">
        <v>90</v>
      </c>
      <c r="I45" s="216" t="s">
        <v>1620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</row>
    <row r="46" spans="1:22" ht="15">
      <c r="A46" s="233"/>
      <c r="B46" s="205" t="s">
        <v>91</v>
      </c>
      <c r="C46" s="23" t="s">
        <v>79</v>
      </c>
      <c r="D46" s="15" t="s">
        <v>91</v>
      </c>
      <c r="E46" s="23">
        <v>20</v>
      </c>
      <c r="F46" s="15" t="s">
        <v>91</v>
      </c>
      <c r="G46" s="23">
        <v>100</v>
      </c>
      <c r="H46" s="205" t="s">
        <v>91</v>
      </c>
      <c r="I46" s="216" t="s">
        <v>1620</v>
      </c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</row>
    <row r="47" spans="1:22" ht="15">
      <c r="A47" s="233"/>
      <c r="B47" s="205" t="s">
        <v>92</v>
      </c>
      <c r="C47" s="23" t="s">
        <v>95</v>
      </c>
      <c r="D47" s="15" t="s">
        <v>92</v>
      </c>
      <c r="E47" s="23">
        <v>2.5</v>
      </c>
      <c r="F47" s="15" t="s">
        <v>92</v>
      </c>
      <c r="G47" s="23">
        <v>12.5</v>
      </c>
      <c r="H47" s="205" t="s">
        <v>92</v>
      </c>
      <c r="I47" s="216" t="s">
        <v>1620</v>
      </c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</row>
    <row r="48" spans="1:22" ht="15">
      <c r="A48" s="233"/>
      <c r="B48" s="205" t="s">
        <v>93</v>
      </c>
      <c r="C48" s="23" t="s">
        <v>96</v>
      </c>
      <c r="D48" s="15" t="s">
        <v>93</v>
      </c>
      <c r="E48" s="23">
        <v>50</v>
      </c>
      <c r="F48" s="15" t="s">
        <v>93</v>
      </c>
      <c r="G48" s="23">
        <v>250</v>
      </c>
      <c r="H48" s="205" t="s">
        <v>93</v>
      </c>
      <c r="I48" s="216" t="s">
        <v>1620</v>
      </c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</row>
    <row r="49" spans="1:22" ht="15">
      <c r="A49" s="233"/>
      <c r="B49" s="205" t="s">
        <v>94</v>
      </c>
      <c r="C49" s="23" t="s">
        <v>97</v>
      </c>
      <c r="D49" s="15" t="s">
        <v>94</v>
      </c>
      <c r="E49" s="24" t="s">
        <v>23</v>
      </c>
      <c r="F49" s="15" t="s">
        <v>94</v>
      </c>
      <c r="G49" s="24" t="s">
        <v>23</v>
      </c>
      <c r="H49" s="205" t="s">
        <v>94</v>
      </c>
      <c r="I49" s="216" t="s">
        <v>1620</v>
      </c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</row>
    <row r="50" spans="1:22" ht="15">
      <c r="A50" s="233"/>
      <c r="B50" s="205" t="s">
        <v>98</v>
      </c>
      <c r="C50" s="23" t="s">
        <v>103</v>
      </c>
      <c r="D50" s="15" t="s">
        <v>98</v>
      </c>
      <c r="E50" s="24" t="s">
        <v>23</v>
      </c>
      <c r="F50" s="15" t="s">
        <v>98</v>
      </c>
      <c r="G50" s="24" t="s">
        <v>23</v>
      </c>
      <c r="H50" s="205" t="s">
        <v>98</v>
      </c>
      <c r="I50" s="216" t="s">
        <v>1620</v>
      </c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</row>
    <row r="51" spans="1:22" ht="15">
      <c r="A51" s="233"/>
      <c r="B51" s="205" t="s">
        <v>99</v>
      </c>
      <c r="C51" s="23" t="s">
        <v>104</v>
      </c>
      <c r="D51" s="15" t="s">
        <v>99</v>
      </c>
      <c r="E51" s="23">
        <v>0.015</v>
      </c>
      <c r="F51" s="15" t="s">
        <v>99</v>
      </c>
      <c r="G51" s="23">
        <v>0.075</v>
      </c>
      <c r="H51" s="205" t="s">
        <v>99</v>
      </c>
      <c r="I51" s="216" t="s">
        <v>1620</v>
      </c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</row>
    <row r="52" spans="1:22" ht="15">
      <c r="A52" s="233"/>
      <c r="B52" s="205" t="s">
        <v>100</v>
      </c>
      <c r="C52" s="23" t="s">
        <v>104</v>
      </c>
      <c r="D52" s="15" t="s">
        <v>100</v>
      </c>
      <c r="E52" s="23">
        <v>0.015</v>
      </c>
      <c r="F52" s="15" t="s">
        <v>100</v>
      </c>
      <c r="G52" s="23">
        <v>0.075</v>
      </c>
      <c r="H52" s="205" t="s">
        <v>100</v>
      </c>
      <c r="I52" s="216" t="s">
        <v>1620</v>
      </c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</row>
    <row r="53" spans="1:22" ht="15">
      <c r="A53" s="233"/>
      <c r="B53" s="205" t="s">
        <v>101</v>
      </c>
      <c r="C53" s="23" t="s">
        <v>105</v>
      </c>
      <c r="D53" s="15" t="s">
        <v>101</v>
      </c>
      <c r="E53" s="23">
        <v>350</v>
      </c>
      <c r="F53" s="15" t="s">
        <v>101</v>
      </c>
      <c r="G53" s="23">
        <v>1.75</v>
      </c>
      <c r="H53" s="205" t="s">
        <v>101</v>
      </c>
      <c r="I53" s="216" t="s">
        <v>1620</v>
      </c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</row>
    <row r="54" spans="1:22" ht="15">
      <c r="A54" s="233"/>
      <c r="B54" s="205" t="s">
        <v>102</v>
      </c>
      <c r="C54" s="23" t="s">
        <v>106</v>
      </c>
      <c r="D54" s="15" t="s">
        <v>102</v>
      </c>
      <c r="E54" s="24" t="s">
        <v>23</v>
      </c>
      <c r="F54" s="15" t="s">
        <v>102</v>
      </c>
      <c r="G54" s="24" t="s">
        <v>23</v>
      </c>
      <c r="H54" s="205" t="s">
        <v>102</v>
      </c>
      <c r="I54" s="216" t="s">
        <v>1620</v>
      </c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</row>
    <row r="55" spans="1:22" ht="15">
      <c r="A55" s="233"/>
      <c r="B55" s="205" t="s">
        <v>107</v>
      </c>
      <c r="C55" s="23" t="s">
        <v>111</v>
      </c>
      <c r="D55" s="15" t="s">
        <v>107</v>
      </c>
      <c r="E55" s="24" t="s">
        <v>23</v>
      </c>
      <c r="F55" s="15" t="s">
        <v>107</v>
      </c>
      <c r="G55" s="24" t="s">
        <v>23</v>
      </c>
      <c r="H55" s="205" t="s">
        <v>107</v>
      </c>
      <c r="I55" s="216" t="s">
        <v>1620</v>
      </c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2" ht="15">
      <c r="A56" s="233"/>
      <c r="B56" s="205" t="s">
        <v>108</v>
      </c>
      <c r="C56" s="23" t="s">
        <v>112</v>
      </c>
      <c r="D56" s="15" t="s">
        <v>108</v>
      </c>
      <c r="E56" s="24" t="s">
        <v>23</v>
      </c>
      <c r="F56" s="15" t="s">
        <v>108</v>
      </c>
      <c r="G56" s="24" t="s">
        <v>23</v>
      </c>
      <c r="H56" s="205" t="s">
        <v>108</v>
      </c>
      <c r="I56" s="216" t="s">
        <v>1620</v>
      </c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</row>
    <row r="57" spans="1:22" ht="15">
      <c r="A57" s="233"/>
      <c r="B57" s="205" t="s">
        <v>109</v>
      </c>
      <c r="C57" s="23" t="s">
        <v>113</v>
      </c>
      <c r="D57" s="15" t="s">
        <v>109</v>
      </c>
      <c r="E57" s="23">
        <v>1.75</v>
      </c>
      <c r="F57" s="15" t="s">
        <v>109</v>
      </c>
      <c r="G57" s="23">
        <v>8.75</v>
      </c>
      <c r="H57" s="205" t="s">
        <v>109</v>
      </c>
      <c r="I57" s="216" t="s">
        <v>1620</v>
      </c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</row>
    <row r="58" spans="1:22" ht="15">
      <c r="A58" s="233"/>
      <c r="B58" s="205" t="s">
        <v>110</v>
      </c>
      <c r="C58" s="23" t="s">
        <v>114</v>
      </c>
      <c r="D58" s="15" t="s">
        <v>110</v>
      </c>
      <c r="E58" s="23">
        <v>5</v>
      </c>
      <c r="F58" s="15" t="s">
        <v>110</v>
      </c>
      <c r="G58" s="23">
        <v>25</v>
      </c>
      <c r="H58" s="205" t="s">
        <v>110</v>
      </c>
      <c r="I58" s="216" t="s">
        <v>1620</v>
      </c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</row>
    <row r="59" spans="1:22" ht="15">
      <c r="A59" s="233"/>
      <c r="B59" s="205" t="s">
        <v>1570</v>
      </c>
      <c r="C59" s="24" t="s">
        <v>23</v>
      </c>
      <c r="D59" s="15" t="s">
        <v>1570</v>
      </c>
      <c r="E59" s="23">
        <v>0.075</v>
      </c>
      <c r="F59" s="15" t="s">
        <v>1570</v>
      </c>
      <c r="G59" s="23">
        <v>0.375</v>
      </c>
      <c r="H59" s="205" t="s">
        <v>1570</v>
      </c>
      <c r="I59" s="218" t="s">
        <v>1623</v>
      </c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2" ht="15">
      <c r="A60" s="233"/>
      <c r="B60" s="205" t="s">
        <v>115</v>
      </c>
      <c r="C60" s="23" t="s">
        <v>122</v>
      </c>
      <c r="D60" s="15" t="s">
        <v>115</v>
      </c>
      <c r="E60" s="24" t="s">
        <v>23</v>
      </c>
      <c r="F60" s="15" t="s">
        <v>115</v>
      </c>
      <c r="G60" s="24" t="s">
        <v>23</v>
      </c>
      <c r="H60" s="205" t="s">
        <v>115</v>
      </c>
      <c r="I60" s="216" t="s">
        <v>1620</v>
      </c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</row>
    <row r="61" spans="1:22" ht="15">
      <c r="A61" s="233"/>
      <c r="B61" s="205" t="s">
        <v>116</v>
      </c>
      <c r="C61" s="24" t="s">
        <v>23</v>
      </c>
      <c r="D61" s="15" t="s">
        <v>116</v>
      </c>
      <c r="E61" s="24" t="s">
        <v>23</v>
      </c>
      <c r="F61" s="15" t="s">
        <v>116</v>
      </c>
      <c r="G61" s="24" t="s">
        <v>23</v>
      </c>
      <c r="H61" s="205" t="s">
        <v>116</v>
      </c>
      <c r="I61" s="216" t="s">
        <v>1620</v>
      </c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</row>
    <row r="62" spans="1:22" ht="15">
      <c r="A62" s="233"/>
      <c r="B62" s="205" t="s">
        <v>1549</v>
      </c>
      <c r="C62" s="24" t="s">
        <v>23</v>
      </c>
      <c r="D62" s="15" t="s">
        <v>739</v>
      </c>
      <c r="E62" s="23">
        <v>5</v>
      </c>
      <c r="F62" s="15" t="s">
        <v>739</v>
      </c>
      <c r="G62" s="23">
        <v>25</v>
      </c>
      <c r="H62" s="205" t="s">
        <v>1549</v>
      </c>
      <c r="I62" s="216" t="s">
        <v>1620</v>
      </c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2" ht="15">
      <c r="A63" s="233"/>
      <c r="B63" s="205" t="s">
        <v>117</v>
      </c>
      <c r="C63" s="23" t="s">
        <v>123</v>
      </c>
      <c r="D63" s="15" t="s">
        <v>117</v>
      </c>
      <c r="E63" s="24" t="s">
        <v>23</v>
      </c>
      <c r="F63" s="15" t="s">
        <v>117</v>
      </c>
      <c r="G63" s="24" t="s">
        <v>23</v>
      </c>
      <c r="H63" s="205" t="s">
        <v>117</v>
      </c>
      <c r="I63" s="216" t="s">
        <v>1620</v>
      </c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</row>
    <row r="64" spans="1:22" ht="15">
      <c r="A64" s="233"/>
      <c r="B64" s="205" t="s">
        <v>118</v>
      </c>
      <c r="C64" s="23" t="s">
        <v>124</v>
      </c>
      <c r="D64" s="15" t="s">
        <v>118</v>
      </c>
      <c r="E64" s="24" t="s">
        <v>23</v>
      </c>
      <c r="F64" s="15" t="s">
        <v>118</v>
      </c>
      <c r="G64" s="24" t="s">
        <v>23</v>
      </c>
      <c r="H64" s="205" t="s">
        <v>118</v>
      </c>
      <c r="I64" s="216" t="s">
        <v>1620</v>
      </c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</row>
    <row r="65" spans="1:22" ht="15">
      <c r="A65" s="233"/>
      <c r="B65" s="205" t="s">
        <v>119</v>
      </c>
      <c r="C65" s="23" t="s">
        <v>125</v>
      </c>
      <c r="D65" s="15" t="s">
        <v>119</v>
      </c>
      <c r="E65" s="24" t="s">
        <v>23</v>
      </c>
      <c r="F65" s="15" t="s">
        <v>119</v>
      </c>
      <c r="G65" s="24" t="s">
        <v>23</v>
      </c>
      <c r="H65" s="205" t="s">
        <v>119</v>
      </c>
      <c r="I65" s="216" t="s">
        <v>1620</v>
      </c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2" ht="15">
      <c r="A66" s="233"/>
      <c r="B66" s="205" t="s">
        <v>120</v>
      </c>
      <c r="C66" s="23" t="s">
        <v>126</v>
      </c>
      <c r="D66" s="15" t="s">
        <v>120</v>
      </c>
      <c r="E66" s="24" t="s">
        <v>23</v>
      </c>
      <c r="F66" s="15" t="s">
        <v>120</v>
      </c>
      <c r="G66" s="24" t="s">
        <v>23</v>
      </c>
      <c r="H66" s="205" t="s">
        <v>120</v>
      </c>
      <c r="I66" s="216" t="s">
        <v>1620</v>
      </c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</row>
    <row r="67" spans="1:22" ht="34.5">
      <c r="A67" s="233"/>
      <c r="B67" s="205" t="s">
        <v>1548</v>
      </c>
      <c r="C67" s="23" t="s">
        <v>127</v>
      </c>
      <c r="D67" s="15" t="s">
        <v>1548</v>
      </c>
      <c r="E67" s="29">
        <v>1700</v>
      </c>
      <c r="F67" s="15" t="s">
        <v>1548</v>
      </c>
      <c r="G67" s="29">
        <v>8500</v>
      </c>
      <c r="H67" s="205" t="s">
        <v>1548</v>
      </c>
      <c r="I67" s="219" t="s">
        <v>1624</v>
      </c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</row>
    <row r="68" spans="1:22" ht="15">
      <c r="A68" s="233"/>
      <c r="B68" s="205" t="s">
        <v>121</v>
      </c>
      <c r="C68" s="23" t="s">
        <v>128</v>
      </c>
      <c r="D68" s="15" t="s">
        <v>121</v>
      </c>
      <c r="E68" s="24" t="s">
        <v>23</v>
      </c>
      <c r="F68" s="15" t="s">
        <v>121</v>
      </c>
      <c r="G68" s="24" t="s">
        <v>23</v>
      </c>
      <c r="H68" s="205" t="s">
        <v>121</v>
      </c>
      <c r="I68" s="216" t="s">
        <v>1620</v>
      </c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</row>
    <row r="69" spans="1:22" ht="15">
      <c r="A69" s="233"/>
      <c r="B69" s="205" t="s">
        <v>1613</v>
      </c>
      <c r="C69" s="23" t="s">
        <v>41</v>
      </c>
      <c r="D69" s="15" t="s">
        <v>1613</v>
      </c>
      <c r="E69" s="23">
        <v>0.1</v>
      </c>
      <c r="F69" s="15" t="s">
        <v>1613</v>
      </c>
      <c r="G69" s="23">
        <v>0.5</v>
      </c>
      <c r="H69" s="205" t="s">
        <v>1613</v>
      </c>
      <c r="I69" s="218" t="s">
        <v>1625</v>
      </c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</row>
    <row r="70" spans="1:22" ht="15">
      <c r="A70" s="233"/>
      <c r="B70" s="205" t="s">
        <v>129</v>
      </c>
      <c r="C70" s="23" t="s">
        <v>137</v>
      </c>
      <c r="D70" s="15" t="s">
        <v>129</v>
      </c>
      <c r="E70" s="23">
        <v>7.5</v>
      </c>
      <c r="F70" s="15" t="s">
        <v>129</v>
      </c>
      <c r="G70" s="23">
        <v>37.5</v>
      </c>
      <c r="H70" s="205" t="s">
        <v>129</v>
      </c>
      <c r="I70" s="216" t="s">
        <v>1620</v>
      </c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</row>
    <row r="71" spans="1:22" ht="15">
      <c r="A71" s="233"/>
      <c r="B71" s="205" t="s">
        <v>130</v>
      </c>
      <c r="C71" s="23" t="s">
        <v>138</v>
      </c>
      <c r="D71" s="15" t="s">
        <v>130</v>
      </c>
      <c r="E71" s="23">
        <v>34.4</v>
      </c>
      <c r="F71" s="15" t="s">
        <v>130</v>
      </c>
      <c r="G71" s="23">
        <v>172</v>
      </c>
      <c r="H71" s="205" t="s">
        <v>130</v>
      </c>
      <c r="I71" s="216" t="s">
        <v>1620</v>
      </c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</row>
    <row r="72" spans="1:22" ht="15">
      <c r="A72" s="233"/>
      <c r="B72" s="205" t="s">
        <v>131</v>
      </c>
      <c r="C72" s="23" t="s">
        <v>139</v>
      </c>
      <c r="D72" s="15" t="s">
        <v>131</v>
      </c>
      <c r="E72" s="24" t="s">
        <v>23</v>
      </c>
      <c r="F72" s="15" t="s">
        <v>131</v>
      </c>
      <c r="G72" s="24" t="s">
        <v>23</v>
      </c>
      <c r="H72" s="205" t="s">
        <v>131</v>
      </c>
      <c r="I72" s="216" t="s">
        <v>1620</v>
      </c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</row>
    <row r="73" spans="1:22" ht="15">
      <c r="A73" s="233"/>
      <c r="B73" s="205" t="s">
        <v>132</v>
      </c>
      <c r="C73" s="23" t="s">
        <v>140</v>
      </c>
      <c r="D73" s="15" t="s">
        <v>132</v>
      </c>
      <c r="E73" s="23">
        <v>45</v>
      </c>
      <c r="F73" s="15" t="s">
        <v>132</v>
      </c>
      <c r="G73" s="23">
        <v>225</v>
      </c>
      <c r="H73" s="205" t="s">
        <v>132</v>
      </c>
      <c r="I73" s="216" t="s">
        <v>1620</v>
      </c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</row>
    <row r="74" spans="1:22" ht="15">
      <c r="A74" s="233"/>
      <c r="B74" s="205" t="s">
        <v>133</v>
      </c>
      <c r="C74" s="23" t="s">
        <v>54</v>
      </c>
      <c r="D74" s="15" t="s">
        <v>133</v>
      </c>
      <c r="E74" s="23">
        <v>2.5</v>
      </c>
      <c r="F74" s="15" t="s">
        <v>133</v>
      </c>
      <c r="G74" s="23">
        <v>12.5</v>
      </c>
      <c r="H74" s="205" t="s">
        <v>133</v>
      </c>
      <c r="I74" s="216" t="s">
        <v>1620</v>
      </c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</row>
    <row r="75" spans="1:22" ht="15">
      <c r="A75" s="233"/>
      <c r="B75" s="205" t="s">
        <v>134</v>
      </c>
      <c r="C75" s="23" t="s">
        <v>141</v>
      </c>
      <c r="D75" s="15" t="s">
        <v>134</v>
      </c>
      <c r="E75" s="24" t="s">
        <v>23</v>
      </c>
      <c r="F75" s="15" t="s">
        <v>134</v>
      </c>
      <c r="G75" s="24" t="s">
        <v>23</v>
      </c>
      <c r="H75" s="205" t="s">
        <v>134</v>
      </c>
      <c r="I75" s="216" t="s">
        <v>1620</v>
      </c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</row>
    <row r="76" spans="1:22" ht="15">
      <c r="A76" s="233"/>
      <c r="B76" s="205" t="s">
        <v>135</v>
      </c>
      <c r="C76" s="23" t="s">
        <v>142</v>
      </c>
      <c r="D76" s="15" t="s">
        <v>135</v>
      </c>
      <c r="E76" s="23">
        <v>225</v>
      </c>
      <c r="F76" s="15" t="s">
        <v>135</v>
      </c>
      <c r="G76" s="29">
        <v>1125</v>
      </c>
      <c r="H76" s="205" t="s">
        <v>135</v>
      </c>
      <c r="I76" s="216" t="s">
        <v>1620</v>
      </c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</row>
    <row r="77" spans="1:22" ht="15">
      <c r="A77" s="233"/>
      <c r="B77" s="205" t="s">
        <v>136</v>
      </c>
      <c r="C77" s="23" t="s">
        <v>143</v>
      </c>
      <c r="D77" s="15" t="s">
        <v>136</v>
      </c>
      <c r="E77" s="29">
        <v>1350</v>
      </c>
      <c r="F77" s="15" t="s">
        <v>136</v>
      </c>
      <c r="G77" s="29">
        <v>6750</v>
      </c>
      <c r="H77" s="205" t="s">
        <v>136</v>
      </c>
      <c r="I77" s="216" t="s">
        <v>1620</v>
      </c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</row>
    <row r="78" spans="1:22" ht="15">
      <c r="A78" s="233"/>
      <c r="B78" s="205" t="s">
        <v>1596</v>
      </c>
      <c r="C78" s="23" t="s">
        <v>144</v>
      </c>
      <c r="D78" s="15" t="s">
        <v>1596</v>
      </c>
      <c r="E78" s="24" t="s">
        <v>23</v>
      </c>
      <c r="F78" s="15" t="s">
        <v>1596</v>
      </c>
      <c r="G78" s="24" t="s">
        <v>23</v>
      </c>
      <c r="H78" s="205" t="s">
        <v>1596</v>
      </c>
      <c r="I78" s="216" t="s">
        <v>1620</v>
      </c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</row>
    <row r="79" spans="1:22" ht="15">
      <c r="A79" s="233"/>
      <c r="B79" s="205" t="s">
        <v>145</v>
      </c>
      <c r="C79" s="23" t="s">
        <v>146</v>
      </c>
      <c r="D79" s="15" t="s">
        <v>145</v>
      </c>
      <c r="E79" s="23">
        <v>50</v>
      </c>
      <c r="F79" s="15" t="s">
        <v>145</v>
      </c>
      <c r="G79" s="23">
        <v>250</v>
      </c>
      <c r="H79" s="205" t="s">
        <v>145</v>
      </c>
      <c r="I79" s="216" t="s">
        <v>1620</v>
      </c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</row>
    <row r="80" spans="1:22" ht="15">
      <c r="A80" s="233"/>
      <c r="B80" s="205"/>
      <c r="C80" s="23"/>
      <c r="D80" s="15"/>
      <c r="E80" s="23"/>
      <c r="F80" s="15"/>
      <c r="G80" s="23"/>
      <c r="H80" s="205"/>
      <c r="I80" s="216" t="s">
        <v>1620</v>
      </c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</row>
    <row r="81" spans="1:22" ht="15.75">
      <c r="A81" s="233"/>
      <c r="B81" s="204" t="s">
        <v>1574</v>
      </c>
      <c r="C81" s="23"/>
      <c r="D81" s="15"/>
      <c r="E81" s="23"/>
      <c r="F81" s="15"/>
      <c r="G81" s="23"/>
      <c r="H81" s="204" t="s">
        <v>1574</v>
      </c>
      <c r="I81" s="216" t="s">
        <v>1620</v>
      </c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</row>
    <row r="82" spans="1:22" ht="15.75">
      <c r="A82" s="233"/>
      <c r="B82" s="204"/>
      <c r="C82" s="23"/>
      <c r="D82" s="15"/>
      <c r="E82" s="23"/>
      <c r="F82" s="15"/>
      <c r="G82" s="23"/>
      <c r="H82" s="204"/>
      <c r="I82" s="216" t="s">
        <v>1620</v>
      </c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</row>
    <row r="83" spans="1:22" ht="15">
      <c r="A83" s="233"/>
      <c r="B83" s="206" t="s">
        <v>147</v>
      </c>
      <c r="C83" s="23" t="s">
        <v>155</v>
      </c>
      <c r="D83" s="17" t="s">
        <v>147</v>
      </c>
      <c r="E83" s="30" t="s">
        <v>23</v>
      </c>
      <c r="F83" s="17" t="s">
        <v>147</v>
      </c>
      <c r="G83" s="30" t="s">
        <v>23</v>
      </c>
      <c r="H83" s="206" t="s">
        <v>147</v>
      </c>
      <c r="I83" s="216" t="s">
        <v>1620</v>
      </c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</row>
    <row r="84" spans="1:22" ht="15">
      <c r="A84" s="233"/>
      <c r="B84" s="206" t="s">
        <v>148</v>
      </c>
      <c r="C84" s="23" t="s">
        <v>156</v>
      </c>
      <c r="D84" s="17" t="s">
        <v>148</v>
      </c>
      <c r="E84" s="30" t="s">
        <v>23</v>
      </c>
      <c r="F84" s="17" t="s">
        <v>148</v>
      </c>
      <c r="G84" s="30" t="s">
        <v>23</v>
      </c>
      <c r="H84" s="206" t="s">
        <v>148</v>
      </c>
      <c r="I84" s="216" t="s">
        <v>1620</v>
      </c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</row>
    <row r="85" spans="1:22" ht="15">
      <c r="A85" s="233"/>
      <c r="B85" s="206" t="s">
        <v>149</v>
      </c>
      <c r="C85" s="23" t="s">
        <v>157</v>
      </c>
      <c r="D85" s="17" t="s">
        <v>149</v>
      </c>
      <c r="E85" s="31">
        <v>1.5</v>
      </c>
      <c r="F85" s="17" t="s">
        <v>149</v>
      </c>
      <c r="G85" s="31">
        <v>7.5</v>
      </c>
      <c r="H85" s="206" t="s">
        <v>149</v>
      </c>
      <c r="I85" s="216" t="s">
        <v>1620</v>
      </c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</row>
    <row r="86" spans="1:22" ht="15">
      <c r="A86" s="233"/>
      <c r="B86" s="206" t="s">
        <v>150</v>
      </c>
      <c r="C86" s="23" t="s">
        <v>158</v>
      </c>
      <c r="D86" s="17" t="s">
        <v>150</v>
      </c>
      <c r="E86" s="31">
        <v>220</v>
      </c>
      <c r="F86" s="17" t="s">
        <v>150</v>
      </c>
      <c r="G86" s="35">
        <v>1100</v>
      </c>
      <c r="H86" s="206" t="s">
        <v>150</v>
      </c>
      <c r="I86" s="216" t="s">
        <v>1620</v>
      </c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</row>
    <row r="87" spans="1:22" ht="15">
      <c r="A87" s="233"/>
      <c r="B87" s="206" t="s">
        <v>151</v>
      </c>
      <c r="C87" s="23" t="s">
        <v>159</v>
      </c>
      <c r="D87" s="17" t="s">
        <v>151</v>
      </c>
      <c r="E87" s="30" t="s">
        <v>23</v>
      </c>
      <c r="F87" s="17" t="s">
        <v>151</v>
      </c>
      <c r="G87" s="30" t="s">
        <v>23</v>
      </c>
      <c r="H87" s="206" t="s">
        <v>151</v>
      </c>
      <c r="I87" s="216" t="s">
        <v>1620</v>
      </c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</row>
    <row r="88" spans="1:22" ht="15">
      <c r="A88" s="233"/>
      <c r="B88" s="206" t="s">
        <v>152</v>
      </c>
      <c r="C88" s="23" t="s">
        <v>160</v>
      </c>
      <c r="D88" s="17" t="s">
        <v>152</v>
      </c>
      <c r="E88" s="30" t="s">
        <v>23</v>
      </c>
      <c r="F88" s="17" t="s">
        <v>152</v>
      </c>
      <c r="G88" s="30" t="s">
        <v>23</v>
      </c>
      <c r="H88" s="206" t="s">
        <v>152</v>
      </c>
      <c r="I88" s="216" t="s">
        <v>1620</v>
      </c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</row>
    <row r="89" spans="1:22" ht="15">
      <c r="A89" s="233"/>
      <c r="B89" s="206" t="s">
        <v>153</v>
      </c>
      <c r="C89" s="23" t="s">
        <v>161</v>
      </c>
      <c r="D89" s="17" t="s">
        <v>153</v>
      </c>
      <c r="E89" s="30" t="s">
        <v>23</v>
      </c>
      <c r="F89" s="17" t="s">
        <v>153</v>
      </c>
      <c r="G89" s="30" t="s">
        <v>23</v>
      </c>
      <c r="H89" s="206" t="s">
        <v>153</v>
      </c>
      <c r="I89" s="216" t="s">
        <v>1620</v>
      </c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</row>
    <row r="90" spans="1:22" ht="15">
      <c r="A90" s="233"/>
      <c r="B90" s="206" t="s">
        <v>154</v>
      </c>
      <c r="C90" s="23" t="s">
        <v>162</v>
      </c>
      <c r="D90" s="17" t="s">
        <v>154</v>
      </c>
      <c r="E90" s="31">
        <v>5</v>
      </c>
      <c r="F90" s="17" t="s">
        <v>154</v>
      </c>
      <c r="G90" s="31">
        <v>25</v>
      </c>
      <c r="H90" s="206" t="s">
        <v>154</v>
      </c>
      <c r="I90" s="216" t="s">
        <v>1620</v>
      </c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</row>
    <row r="91" spans="1:22" ht="15">
      <c r="A91" s="233"/>
      <c r="B91" s="206" t="s">
        <v>163</v>
      </c>
      <c r="C91" s="23" t="s">
        <v>172</v>
      </c>
      <c r="D91" s="17" t="s">
        <v>163</v>
      </c>
      <c r="E91" s="31">
        <v>5</v>
      </c>
      <c r="F91" s="17" t="s">
        <v>163</v>
      </c>
      <c r="G91" s="31">
        <v>25</v>
      </c>
      <c r="H91" s="206" t="s">
        <v>163</v>
      </c>
      <c r="I91" s="216" t="s">
        <v>1620</v>
      </c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</row>
    <row r="92" spans="1:22" ht="15">
      <c r="A92" s="233"/>
      <c r="B92" s="206" t="s">
        <v>164</v>
      </c>
      <c r="C92" s="23" t="s">
        <v>172</v>
      </c>
      <c r="D92" s="17" t="s">
        <v>164</v>
      </c>
      <c r="E92" s="31">
        <v>5</v>
      </c>
      <c r="F92" s="17" t="s">
        <v>164</v>
      </c>
      <c r="G92" s="31">
        <v>25</v>
      </c>
      <c r="H92" s="206" t="s">
        <v>164</v>
      </c>
      <c r="I92" s="216" t="s">
        <v>1620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</row>
    <row r="93" spans="1:9" ht="15">
      <c r="A93" s="233"/>
      <c r="B93" s="206" t="s">
        <v>165</v>
      </c>
      <c r="C93" s="23" t="s">
        <v>173</v>
      </c>
      <c r="D93" s="17" t="s">
        <v>165</v>
      </c>
      <c r="E93" s="30" t="s">
        <v>23</v>
      </c>
      <c r="F93" s="17" t="s">
        <v>165</v>
      </c>
      <c r="G93" s="30" t="s">
        <v>23</v>
      </c>
      <c r="H93" s="206" t="s">
        <v>165</v>
      </c>
      <c r="I93" s="216" t="s">
        <v>1620</v>
      </c>
    </row>
    <row r="94" spans="1:9" ht="15">
      <c r="A94" s="233"/>
      <c r="B94" s="206" t="s">
        <v>166</v>
      </c>
      <c r="C94" s="23" t="s">
        <v>174</v>
      </c>
      <c r="D94" s="17" t="s">
        <v>166</v>
      </c>
      <c r="E94" s="31">
        <v>0.25</v>
      </c>
      <c r="F94" s="17" t="s">
        <v>166</v>
      </c>
      <c r="G94" s="31">
        <v>1.25</v>
      </c>
      <c r="H94" s="206" t="s">
        <v>166</v>
      </c>
      <c r="I94" s="216" t="s">
        <v>1620</v>
      </c>
    </row>
    <row r="95" spans="1:9" ht="15">
      <c r="A95" s="233"/>
      <c r="B95" s="206" t="s">
        <v>167</v>
      </c>
      <c r="C95" s="23" t="s">
        <v>175</v>
      </c>
      <c r="D95" s="17" t="s">
        <v>167</v>
      </c>
      <c r="E95" s="30" t="s">
        <v>23</v>
      </c>
      <c r="F95" s="17" t="s">
        <v>167</v>
      </c>
      <c r="G95" s="30" t="s">
        <v>23</v>
      </c>
      <c r="H95" s="206" t="s">
        <v>167</v>
      </c>
      <c r="I95" s="216" t="s">
        <v>1620</v>
      </c>
    </row>
    <row r="96" spans="1:9" ht="15">
      <c r="A96" s="233"/>
      <c r="B96" s="206" t="s">
        <v>168</v>
      </c>
      <c r="C96" s="23" t="s">
        <v>176</v>
      </c>
      <c r="D96" s="17" t="s">
        <v>168</v>
      </c>
      <c r="E96" s="30" t="s">
        <v>23</v>
      </c>
      <c r="F96" s="17" t="s">
        <v>168</v>
      </c>
      <c r="G96" s="30" t="s">
        <v>23</v>
      </c>
      <c r="H96" s="206" t="s">
        <v>168</v>
      </c>
      <c r="I96" s="216" t="s">
        <v>1620</v>
      </c>
    </row>
    <row r="97" spans="1:9" ht="15">
      <c r="A97" s="233"/>
      <c r="B97" s="206" t="s">
        <v>169</v>
      </c>
      <c r="C97" s="23" t="s">
        <v>177</v>
      </c>
      <c r="D97" s="17" t="s">
        <v>169</v>
      </c>
      <c r="E97" s="30" t="s">
        <v>23</v>
      </c>
      <c r="F97" s="17" t="s">
        <v>169</v>
      </c>
      <c r="G97" s="30" t="s">
        <v>23</v>
      </c>
      <c r="H97" s="206" t="s">
        <v>169</v>
      </c>
      <c r="I97" s="216" t="s">
        <v>1620</v>
      </c>
    </row>
    <row r="98" spans="1:9" ht="15">
      <c r="A98" s="233"/>
      <c r="B98" s="205" t="s">
        <v>170</v>
      </c>
      <c r="C98" s="23"/>
      <c r="D98" s="15" t="s">
        <v>170</v>
      </c>
      <c r="E98" s="32"/>
      <c r="F98" s="15" t="s">
        <v>170</v>
      </c>
      <c r="G98" s="32"/>
      <c r="H98" s="205" t="s">
        <v>170</v>
      </c>
      <c r="I98" s="216" t="s">
        <v>1620</v>
      </c>
    </row>
    <row r="99" spans="1:9" ht="15">
      <c r="A99" s="233"/>
      <c r="B99" s="205" t="s">
        <v>171</v>
      </c>
      <c r="C99" s="23" t="s">
        <v>178</v>
      </c>
      <c r="D99" s="15" t="s">
        <v>171</v>
      </c>
      <c r="E99" s="29">
        <v>22000</v>
      </c>
      <c r="F99" s="15" t="s">
        <v>171</v>
      </c>
      <c r="G99" s="29">
        <v>110000</v>
      </c>
      <c r="H99" s="205" t="s">
        <v>171</v>
      </c>
      <c r="I99" s="216" t="s">
        <v>1620</v>
      </c>
    </row>
    <row r="100" spans="1:9" ht="15">
      <c r="A100" s="233"/>
      <c r="B100" s="205" t="s">
        <v>179</v>
      </c>
      <c r="C100" s="25" t="s">
        <v>210</v>
      </c>
      <c r="D100" s="15" t="s">
        <v>179</v>
      </c>
      <c r="E100" s="29">
        <v>1350</v>
      </c>
      <c r="F100" s="15" t="s">
        <v>179</v>
      </c>
      <c r="G100" s="29">
        <v>6750</v>
      </c>
      <c r="H100" s="205" t="s">
        <v>179</v>
      </c>
      <c r="I100" s="216" t="s">
        <v>1620</v>
      </c>
    </row>
    <row r="101" spans="1:9" ht="15">
      <c r="A101" s="233"/>
      <c r="B101" s="205" t="s">
        <v>180</v>
      </c>
      <c r="C101" s="23" t="s">
        <v>188</v>
      </c>
      <c r="D101" s="15" t="s">
        <v>180</v>
      </c>
      <c r="E101" s="23">
        <v>0.4</v>
      </c>
      <c r="F101" s="15" t="s">
        <v>180</v>
      </c>
      <c r="G101" s="23">
        <v>2</v>
      </c>
      <c r="H101" s="205" t="s">
        <v>180</v>
      </c>
      <c r="I101" s="216" t="s">
        <v>1620</v>
      </c>
    </row>
    <row r="102" spans="1:9" ht="15">
      <c r="A102" s="233"/>
      <c r="B102" s="205" t="s">
        <v>181</v>
      </c>
      <c r="C102" s="23" t="s">
        <v>188</v>
      </c>
      <c r="D102" s="15" t="s">
        <v>181</v>
      </c>
      <c r="E102" s="23">
        <v>0.4</v>
      </c>
      <c r="F102" s="15" t="s">
        <v>181</v>
      </c>
      <c r="G102" s="23">
        <v>2</v>
      </c>
      <c r="H102" s="205" t="s">
        <v>181</v>
      </c>
      <c r="I102" s="216" t="s">
        <v>1620</v>
      </c>
    </row>
    <row r="103" spans="1:9" ht="15">
      <c r="A103" s="233"/>
      <c r="B103" s="205" t="s">
        <v>182</v>
      </c>
      <c r="C103" s="26" t="s">
        <v>190</v>
      </c>
      <c r="D103" s="15" t="s">
        <v>182</v>
      </c>
      <c r="E103" s="23">
        <v>1</v>
      </c>
      <c r="F103" s="15" t="s">
        <v>182</v>
      </c>
      <c r="G103" s="23">
        <v>5</v>
      </c>
      <c r="H103" s="205" t="s">
        <v>182</v>
      </c>
      <c r="I103" s="216" t="s">
        <v>1620</v>
      </c>
    </row>
    <row r="104" spans="1:9" ht="15">
      <c r="A104" s="233"/>
      <c r="B104" s="205" t="s">
        <v>183</v>
      </c>
      <c r="C104" s="23" t="s">
        <v>191</v>
      </c>
      <c r="D104" s="15" t="s">
        <v>183</v>
      </c>
      <c r="E104" s="30" t="s">
        <v>23</v>
      </c>
      <c r="F104" s="15" t="s">
        <v>183</v>
      </c>
      <c r="G104" s="30" t="s">
        <v>23</v>
      </c>
      <c r="H104" s="205" t="s">
        <v>183</v>
      </c>
      <c r="I104" s="216" t="s">
        <v>1620</v>
      </c>
    </row>
    <row r="105" spans="1:9" ht="15">
      <c r="A105" s="233"/>
      <c r="B105" s="205" t="s">
        <v>184</v>
      </c>
      <c r="C105" s="23" t="s">
        <v>189</v>
      </c>
      <c r="D105" s="15" t="s">
        <v>184</v>
      </c>
      <c r="E105" s="23">
        <v>300</v>
      </c>
      <c r="F105" s="15" t="s">
        <v>184</v>
      </c>
      <c r="G105" s="29">
        <v>1500</v>
      </c>
      <c r="H105" s="205" t="s">
        <v>184</v>
      </c>
      <c r="I105" s="216" t="s">
        <v>1620</v>
      </c>
    </row>
    <row r="106" spans="1:9" ht="15">
      <c r="A106" s="233"/>
      <c r="B106" s="205" t="s">
        <v>185</v>
      </c>
      <c r="C106" s="23" t="s">
        <v>192</v>
      </c>
      <c r="D106" s="15" t="s">
        <v>185</v>
      </c>
      <c r="E106" s="30" t="s">
        <v>23</v>
      </c>
      <c r="F106" s="15" t="s">
        <v>185</v>
      </c>
      <c r="G106" s="30" t="s">
        <v>23</v>
      </c>
      <c r="H106" s="205" t="s">
        <v>185</v>
      </c>
      <c r="I106" s="216" t="s">
        <v>1620</v>
      </c>
    </row>
    <row r="107" spans="1:9" ht="15">
      <c r="A107" s="233"/>
      <c r="B107" s="205" t="s">
        <v>186</v>
      </c>
      <c r="C107" s="23" t="s">
        <v>193</v>
      </c>
      <c r="D107" s="15" t="s">
        <v>186</v>
      </c>
      <c r="E107" s="23">
        <v>20</v>
      </c>
      <c r="F107" s="15" t="s">
        <v>186</v>
      </c>
      <c r="G107" s="23">
        <v>100</v>
      </c>
      <c r="H107" s="205" t="s">
        <v>186</v>
      </c>
      <c r="I107" s="216" t="s">
        <v>1620</v>
      </c>
    </row>
    <row r="108" spans="1:9" ht="15">
      <c r="A108" s="233"/>
      <c r="B108" s="205" t="s">
        <v>187</v>
      </c>
      <c r="C108" s="23" t="s">
        <v>194</v>
      </c>
      <c r="D108" s="15" t="s">
        <v>187</v>
      </c>
      <c r="E108" s="30" t="s">
        <v>23</v>
      </c>
      <c r="F108" s="15" t="s">
        <v>187</v>
      </c>
      <c r="G108" s="30" t="s">
        <v>23</v>
      </c>
      <c r="H108" s="205" t="s">
        <v>187</v>
      </c>
      <c r="I108" s="216" t="s">
        <v>1620</v>
      </c>
    </row>
    <row r="109" spans="1:9" ht="15">
      <c r="A109" s="233"/>
      <c r="B109" s="205" t="s">
        <v>195</v>
      </c>
      <c r="C109" s="23" t="s">
        <v>201</v>
      </c>
      <c r="D109" s="15" t="s">
        <v>195</v>
      </c>
      <c r="E109" s="30" t="s">
        <v>23</v>
      </c>
      <c r="F109" s="15" t="s">
        <v>195</v>
      </c>
      <c r="G109" s="30" t="s">
        <v>23</v>
      </c>
      <c r="H109" s="205" t="s">
        <v>195</v>
      </c>
      <c r="I109" s="216" t="s">
        <v>1620</v>
      </c>
    </row>
    <row r="110" spans="1:9" ht="15">
      <c r="A110" s="233"/>
      <c r="B110" s="205" t="s">
        <v>196</v>
      </c>
      <c r="C110" s="23" t="s">
        <v>202</v>
      </c>
      <c r="D110" s="15" t="s">
        <v>196</v>
      </c>
      <c r="E110" s="30" t="s">
        <v>23</v>
      </c>
      <c r="F110" s="15" t="s">
        <v>196</v>
      </c>
      <c r="G110" s="30" t="s">
        <v>23</v>
      </c>
      <c r="H110" s="205" t="s">
        <v>196</v>
      </c>
      <c r="I110" s="216" t="s">
        <v>1620</v>
      </c>
    </row>
    <row r="111" spans="1:9" ht="15">
      <c r="A111" s="233"/>
      <c r="B111" s="205" t="s">
        <v>197</v>
      </c>
      <c r="C111" s="23" t="s">
        <v>203</v>
      </c>
      <c r="D111" s="15" t="s">
        <v>197</v>
      </c>
      <c r="E111" s="30" t="s">
        <v>23</v>
      </c>
      <c r="F111" s="15" t="s">
        <v>197</v>
      </c>
      <c r="G111" s="30" t="s">
        <v>23</v>
      </c>
      <c r="H111" s="205" t="s">
        <v>197</v>
      </c>
      <c r="I111" s="216" t="s">
        <v>1620</v>
      </c>
    </row>
    <row r="112" spans="1:9" ht="15">
      <c r="A112" s="233"/>
      <c r="B112" s="205" t="s">
        <v>198</v>
      </c>
      <c r="C112" s="23" t="s">
        <v>204</v>
      </c>
      <c r="D112" s="15" t="s">
        <v>198</v>
      </c>
      <c r="E112" s="30" t="s">
        <v>23</v>
      </c>
      <c r="F112" s="15" t="s">
        <v>198</v>
      </c>
      <c r="G112" s="30" t="s">
        <v>23</v>
      </c>
      <c r="H112" s="205" t="s">
        <v>198</v>
      </c>
      <c r="I112" s="216" t="s">
        <v>1620</v>
      </c>
    </row>
    <row r="113" spans="1:9" ht="15">
      <c r="A113" s="233"/>
      <c r="B113" s="205" t="s">
        <v>199</v>
      </c>
      <c r="C113" s="23" t="s">
        <v>205</v>
      </c>
      <c r="D113" s="15" t="s">
        <v>199</v>
      </c>
      <c r="E113" s="30" t="s">
        <v>23</v>
      </c>
      <c r="F113" s="15" t="s">
        <v>199</v>
      </c>
      <c r="G113" s="30" t="s">
        <v>23</v>
      </c>
      <c r="H113" s="205" t="s">
        <v>199</v>
      </c>
      <c r="I113" s="216" t="s">
        <v>1620</v>
      </c>
    </row>
    <row r="114" spans="1:9" ht="15">
      <c r="A114" s="233"/>
      <c r="B114" s="205" t="s">
        <v>200</v>
      </c>
      <c r="C114" s="23" t="s">
        <v>206</v>
      </c>
      <c r="D114" s="15" t="s">
        <v>200</v>
      </c>
      <c r="E114" s="30" t="s">
        <v>23</v>
      </c>
      <c r="F114" s="15" t="s">
        <v>200</v>
      </c>
      <c r="G114" s="30" t="s">
        <v>23</v>
      </c>
      <c r="H114" s="205" t="s">
        <v>200</v>
      </c>
      <c r="I114" s="216" t="s">
        <v>1620</v>
      </c>
    </row>
    <row r="115" spans="1:9" ht="15">
      <c r="A115" s="233"/>
      <c r="B115" s="205" t="s">
        <v>207</v>
      </c>
      <c r="C115" s="27" t="s">
        <v>209</v>
      </c>
      <c r="D115" s="15" t="s">
        <v>207</v>
      </c>
      <c r="E115" s="30" t="s">
        <v>23</v>
      </c>
      <c r="F115" s="15" t="s">
        <v>207</v>
      </c>
      <c r="G115" s="30" t="s">
        <v>23</v>
      </c>
      <c r="H115" s="205" t="s">
        <v>207</v>
      </c>
      <c r="I115" s="216" t="s">
        <v>1620</v>
      </c>
    </row>
    <row r="116" spans="1:9" ht="15">
      <c r="A116" s="233"/>
      <c r="B116" s="205" t="s">
        <v>208</v>
      </c>
      <c r="C116" s="23" t="s">
        <v>211</v>
      </c>
      <c r="D116" s="15" t="s">
        <v>208</v>
      </c>
      <c r="E116" s="23">
        <v>5</v>
      </c>
      <c r="F116" s="15" t="s">
        <v>208</v>
      </c>
      <c r="G116" s="23">
        <v>25</v>
      </c>
      <c r="H116" s="205" t="s">
        <v>208</v>
      </c>
      <c r="I116" s="216" t="s">
        <v>1620</v>
      </c>
    </row>
    <row r="117" spans="1:9" ht="15">
      <c r="A117" s="233"/>
      <c r="B117" s="205" t="s">
        <v>212</v>
      </c>
      <c r="C117" s="23" t="s">
        <v>222</v>
      </c>
      <c r="D117" s="15" t="s">
        <v>212</v>
      </c>
      <c r="E117" s="30" t="s">
        <v>23</v>
      </c>
      <c r="F117" s="15" t="s">
        <v>212</v>
      </c>
      <c r="G117" s="30" t="s">
        <v>23</v>
      </c>
      <c r="H117" s="205" t="s">
        <v>212</v>
      </c>
      <c r="I117" s="216" t="s">
        <v>1620</v>
      </c>
    </row>
    <row r="118" spans="1:9" ht="15">
      <c r="A118" s="233"/>
      <c r="B118" s="205" t="s">
        <v>213</v>
      </c>
      <c r="C118" s="23" t="s">
        <v>223</v>
      </c>
      <c r="D118" s="15" t="s">
        <v>213</v>
      </c>
      <c r="E118" s="30" t="s">
        <v>23</v>
      </c>
      <c r="F118" s="15" t="s">
        <v>213</v>
      </c>
      <c r="G118" s="30" t="s">
        <v>23</v>
      </c>
      <c r="H118" s="205" t="s">
        <v>213</v>
      </c>
      <c r="I118" s="216" t="s">
        <v>1620</v>
      </c>
    </row>
    <row r="119" spans="1:9" ht="15">
      <c r="A119" s="233"/>
      <c r="B119" s="205" t="s">
        <v>214</v>
      </c>
      <c r="C119" s="23" t="s">
        <v>224</v>
      </c>
      <c r="D119" s="15" t="s">
        <v>214</v>
      </c>
      <c r="E119" s="30" t="s">
        <v>23</v>
      </c>
      <c r="F119" s="15" t="s">
        <v>214</v>
      </c>
      <c r="G119" s="30" t="s">
        <v>23</v>
      </c>
      <c r="H119" s="205" t="s">
        <v>214</v>
      </c>
      <c r="I119" s="216" t="s">
        <v>1620</v>
      </c>
    </row>
    <row r="120" spans="1:9" ht="15">
      <c r="A120" s="233"/>
      <c r="B120" s="205" t="s">
        <v>215</v>
      </c>
      <c r="C120" s="23" t="s">
        <v>225</v>
      </c>
      <c r="D120" s="15" t="s">
        <v>215</v>
      </c>
      <c r="E120" s="30" t="s">
        <v>23</v>
      </c>
      <c r="F120" s="15" t="s">
        <v>215</v>
      </c>
      <c r="G120" s="30" t="s">
        <v>23</v>
      </c>
      <c r="H120" s="205" t="s">
        <v>215</v>
      </c>
      <c r="I120" s="216" t="s">
        <v>1620</v>
      </c>
    </row>
    <row r="121" spans="1:9" ht="15">
      <c r="A121" s="233"/>
      <c r="B121" s="205" t="s">
        <v>216</v>
      </c>
      <c r="C121" s="23" t="s">
        <v>226</v>
      </c>
      <c r="D121" s="15" t="s">
        <v>216</v>
      </c>
      <c r="E121" s="30" t="s">
        <v>23</v>
      </c>
      <c r="F121" s="15" t="s">
        <v>216</v>
      </c>
      <c r="G121" s="30" t="s">
        <v>23</v>
      </c>
      <c r="H121" s="205" t="s">
        <v>216</v>
      </c>
      <c r="I121" s="216" t="s">
        <v>1620</v>
      </c>
    </row>
    <row r="122" spans="1:9" ht="15">
      <c r="A122" s="233"/>
      <c r="B122" s="205" t="s">
        <v>217</v>
      </c>
      <c r="C122" s="23" t="s">
        <v>227</v>
      </c>
      <c r="D122" s="15" t="s">
        <v>217</v>
      </c>
      <c r="E122" s="29">
        <v>1550</v>
      </c>
      <c r="F122" s="15" t="s">
        <v>217</v>
      </c>
      <c r="G122" s="29">
        <v>7750</v>
      </c>
      <c r="H122" s="205" t="s">
        <v>217</v>
      </c>
      <c r="I122" s="216" t="s">
        <v>1620</v>
      </c>
    </row>
    <row r="123" spans="1:9" ht="15">
      <c r="A123" s="233"/>
      <c r="B123" s="205" t="s">
        <v>218</v>
      </c>
      <c r="C123" s="23" t="s">
        <v>228</v>
      </c>
      <c r="D123" s="15" t="s">
        <v>218</v>
      </c>
      <c r="E123" s="30" t="s">
        <v>23</v>
      </c>
      <c r="F123" s="15" t="s">
        <v>218</v>
      </c>
      <c r="G123" s="30" t="s">
        <v>23</v>
      </c>
      <c r="H123" s="205" t="s">
        <v>218</v>
      </c>
      <c r="I123" s="216" t="s">
        <v>1620</v>
      </c>
    </row>
    <row r="124" spans="1:9" ht="15">
      <c r="A124" s="233"/>
      <c r="B124" s="205" t="s">
        <v>219</v>
      </c>
      <c r="C124" s="23" t="s">
        <v>229</v>
      </c>
      <c r="D124" s="15" t="s">
        <v>219</v>
      </c>
      <c r="E124" s="30" t="s">
        <v>23</v>
      </c>
      <c r="F124" s="15" t="s">
        <v>219</v>
      </c>
      <c r="G124" s="30" t="s">
        <v>23</v>
      </c>
      <c r="H124" s="205" t="s">
        <v>219</v>
      </c>
      <c r="I124" s="216" t="s">
        <v>1620</v>
      </c>
    </row>
    <row r="125" spans="1:9" ht="15">
      <c r="A125" s="233"/>
      <c r="B125" s="205" t="s">
        <v>220</v>
      </c>
      <c r="C125" s="24" t="s">
        <v>230</v>
      </c>
      <c r="D125" s="15" t="s">
        <v>220</v>
      </c>
      <c r="E125" s="23">
        <v>10</v>
      </c>
      <c r="F125" s="15" t="s">
        <v>220</v>
      </c>
      <c r="G125" s="23">
        <v>50</v>
      </c>
      <c r="H125" s="205" t="s">
        <v>220</v>
      </c>
      <c r="I125" s="216" t="s">
        <v>1620</v>
      </c>
    </row>
    <row r="126" spans="1:9" ht="15">
      <c r="A126" s="233"/>
      <c r="B126" s="205" t="s">
        <v>221</v>
      </c>
      <c r="C126" s="23" t="s">
        <v>231</v>
      </c>
      <c r="D126" s="15" t="s">
        <v>221</v>
      </c>
      <c r="E126" s="23">
        <v>50</v>
      </c>
      <c r="F126" s="15" t="s">
        <v>221</v>
      </c>
      <c r="G126" s="23">
        <v>250</v>
      </c>
      <c r="H126" s="205" t="s">
        <v>221</v>
      </c>
      <c r="I126" s="216" t="s">
        <v>1620</v>
      </c>
    </row>
    <row r="127" spans="1:9" ht="15">
      <c r="A127" s="233"/>
      <c r="B127" s="205" t="s">
        <v>232</v>
      </c>
      <c r="C127" s="23" t="s">
        <v>242</v>
      </c>
      <c r="D127" s="15" t="s">
        <v>232</v>
      </c>
      <c r="E127" s="30" t="s">
        <v>23</v>
      </c>
      <c r="F127" s="15" t="s">
        <v>232</v>
      </c>
      <c r="G127" s="30" t="s">
        <v>23</v>
      </c>
      <c r="H127" s="205" t="s">
        <v>232</v>
      </c>
      <c r="I127" s="216" t="s">
        <v>1620</v>
      </c>
    </row>
    <row r="128" spans="1:9" ht="15">
      <c r="A128" s="233"/>
      <c r="B128" s="205" t="s">
        <v>233</v>
      </c>
      <c r="C128" s="23" t="s">
        <v>243</v>
      </c>
      <c r="D128" s="15" t="s">
        <v>233</v>
      </c>
      <c r="E128" s="23">
        <v>100</v>
      </c>
      <c r="F128" s="15" t="s">
        <v>233</v>
      </c>
      <c r="G128" s="23">
        <v>500</v>
      </c>
      <c r="H128" s="205" t="s">
        <v>233</v>
      </c>
      <c r="I128" s="216" t="s">
        <v>1620</v>
      </c>
    </row>
    <row r="129" spans="1:9" ht="15">
      <c r="A129" s="233"/>
      <c r="B129" s="205" t="s">
        <v>234</v>
      </c>
      <c r="C129" s="23" t="s">
        <v>244</v>
      </c>
      <c r="D129" s="15" t="s">
        <v>234</v>
      </c>
      <c r="E129" s="30" t="s">
        <v>23</v>
      </c>
      <c r="F129" s="15" t="s">
        <v>234</v>
      </c>
      <c r="G129" s="30" t="s">
        <v>23</v>
      </c>
      <c r="H129" s="205" t="s">
        <v>234</v>
      </c>
      <c r="I129" s="216" t="s">
        <v>1620</v>
      </c>
    </row>
    <row r="130" spans="1:9" ht="15">
      <c r="A130" s="233"/>
      <c r="B130" s="205" t="s">
        <v>235</v>
      </c>
      <c r="C130" s="23" t="s">
        <v>245</v>
      </c>
      <c r="D130" s="15" t="s">
        <v>235</v>
      </c>
      <c r="E130" s="30" t="s">
        <v>23</v>
      </c>
      <c r="F130" s="15" t="s">
        <v>235</v>
      </c>
      <c r="G130" s="30" t="s">
        <v>23</v>
      </c>
      <c r="H130" s="205" t="s">
        <v>235</v>
      </c>
      <c r="I130" s="216" t="s">
        <v>1620</v>
      </c>
    </row>
    <row r="131" spans="1:9" ht="15">
      <c r="A131" s="233"/>
      <c r="B131" s="205" t="s">
        <v>236</v>
      </c>
      <c r="C131" s="23" t="s">
        <v>246</v>
      </c>
      <c r="D131" s="15" t="s">
        <v>236</v>
      </c>
      <c r="E131" s="23">
        <v>10</v>
      </c>
      <c r="F131" s="15" t="s">
        <v>236</v>
      </c>
      <c r="G131" s="23">
        <v>50</v>
      </c>
      <c r="H131" s="205" t="s">
        <v>236</v>
      </c>
      <c r="I131" s="216" t="s">
        <v>1620</v>
      </c>
    </row>
    <row r="132" spans="1:9" ht="15">
      <c r="A132" s="233"/>
      <c r="B132" s="205" t="s">
        <v>237</v>
      </c>
      <c r="C132" s="23" t="s">
        <v>242</v>
      </c>
      <c r="D132" s="15" t="s">
        <v>237</v>
      </c>
      <c r="E132" s="30" t="s">
        <v>23</v>
      </c>
      <c r="F132" s="15" t="s">
        <v>237</v>
      </c>
      <c r="G132" s="30" t="s">
        <v>23</v>
      </c>
      <c r="H132" s="205" t="s">
        <v>237</v>
      </c>
      <c r="I132" s="216" t="s">
        <v>1620</v>
      </c>
    </row>
    <row r="133" spans="1:9" ht="15">
      <c r="A133" s="233"/>
      <c r="B133" s="205" t="s">
        <v>238</v>
      </c>
      <c r="C133" s="23" t="s">
        <v>247</v>
      </c>
      <c r="D133" s="15" t="s">
        <v>238</v>
      </c>
      <c r="E133" s="23">
        <v>15</v>
      </c>
      <c r="F133" s="15" t="s">
        <v>238</v>
      </c>
      <c r="G133" s="23">
        <v>75</v>
      </c>
      <c r="H133" s="205" t="s">
        <v>238</v>
      </c>
      <c r="I133" s="216" t="s">
        <v>1620</v>
      </c>
    </row>
    <row r="134" spans="1:9" ht="15">
      <c r="A134" s="233"/>
      <c r="B134" s="205" t="s">
        <v>239</v>
      </c>
      <c r="C134" s="23" t="s">
        <v>248</v>
      </c>
      <c r="D134" s="15" t="s">
        <v>239</v>
      </c>
      <c r="E134" s="30" t="s">
        <v>23</v>
      </c>
      <c r="F134" s="15" t="s">
        <v>239</v>
      </c>
      <c r="G134" s="30" t="s">
        <v>23</v>
      </c>
      <c r="H134" s="205" t="s">
        <v>239</v>
      </c>
      <c r="I134" s="216" t="s">
        <v>1620</v>
      </c>
    </row>
    <row r="135" spans="1:9" ht="15">
      <c r="A135" s="233"/>
      <c r="B135" s="205" t="s">
        <v>240</v>
      </c>
      <c r="C135" s="24" t="s">
        <v>249</v>
      </c>
      <c r="D135" s="15" t="s">
        <v>240</v>
      </c>
      <c r="E135" s="30" t="s">
        <v>23</v>
      </c>
      <c r="F135" s="15" t="s">
        <v>240</v>
      </c>
      <c r="G135" s="30" t="s">
        <v>23</v>
      </c>
      <c r="H135" s="205" t="s">
        <v>240</v>
      </c>
      <c r="I135" s="216" t="s">
        <v>1620</v>
      </c>
    </row>
    <row r="136" spans="1:9" ht="15">
      <c r="A136" s="233"/>
      <c r="B136" s="205" t="s">
        <v>241</v>
      </c>
      <c r="C136" s="23" t="s">
        <v>250</v>
      </c>
      <c r="D136" s="15" t="s">
        <v>241</v>
      </c>
      <c r="E136" s="30" t="s">
        <v>23</v>
      </c>
      <c r="F136" s="15" t="s">
        <v>241</v>
      </c>
      <c r="G136" s="30" t="s">
        <v>23</v>
      </c>
      <c r="H136" s="205" t="s">
        <v>241</v>
      </c>
      <c r="I136" s="216" t="s">
        <v>1620</v>
      </c>
    </row>
    <row r="137" spans="1:9" ht="15">
      <c r="A137" s="233"/>
      <c r="B137" s="205" t="s">
        <v>251</v>
      </c>
      <c r="C137" s="23" t="s">
        <v>193</v>
      </c>
      <c r="D137" s="15" t="s">
        <v>251</v>
      </c>
      <c r="E137" s="23">
        <v>20</v>
      </c>
      <c r="F137" s="15" t="s">
        <v>251</v>
      </c>
      <c r="G137" s="23">
        <v>100</v>
      </c>
      <c r="H137" s="205" t="s">
        <v>251</v>
      </c>
      <c r="I137" s="216" t="s">
        <v>1620</v>
      </c>
    </row>
    <row r="138" spans="1:9" ht="15">
      <c r="A138" s="233"/>
      <c r="B138" s="205" t="s">
        <v>252</v>
      </c>
      <c r="C138" s="23" t="s">
        <v>266</v>
      </c>
      <c r="D138" s="15" t="s">
        <v>252</v>
      </c>
      <c r="E138" s="30" t="s">
        <v>23</v>
      </c>
      <c r="F138" s="15" t="s">
        <v>252</v>
      </c>
      <c r="G138" s="30" t="s">
        <v>23</v>
      </c>
      <c r="H138" s="205" t="s">
        <v>252</v>
      </c>
      <c r="I138" s="216" t="s">
        <v>1620</v>
      </c>
    </row>
    <row r="139" spans="1:9" ht="15">
      <c r="A139" s="233"/>
      <c r="B139" s="205" t="s">
        <v>253</v>
      </c>
      <c r="C139" s="23" t="s">
        <v>227</v>
      </c>
      <c r="D139" s="15" t="s">
        <v>253</v>
      </c>
      <c r="E139" s="29">
        <v>1550</v>
      </c>
      <c r="F139" s="15" t="s">
        <v>253</v>
      </c>
      <c r="G139" s="29">
        <v>7750</v>
      </c>
      <c r="H139" s="205" t="s">
        <v>253</v>
      </c>
      <c r="I139" s="216" t="s">
        <v>1620</v>
      </c>
    </row>
    <row r="140" spans="1:9" ht="15">
      <c r="A140" s="233"/>
      <c r="B140" s="205" t="s">
        <v>254</v>
      </c>
      <c r="C140" s="23" t="s">
        <v>267</v>
      </c>
      <c r="D140" s="15" t="s">
        <v>254</v>
      </c>
      <c r="E140" s="23">
        <v>20</v>
      </c>
      <c r="F140" s="15" t="s">
        <v>254</v>
      </c>
      <c r="G140" s="23">
        <v>100</v>
      </c>
      <c r="H140" s="205" t="s">
        <v>254</v>
      </c>
      <c r="I140" s="216" t="s">
        <v>1620</v>
      </c>
    </row>
    <row r="141" spans="1:9" ht="15">
      <c r="A141" s="233"/>
      <c r="B141" s="205" t="s">
        <v>255</v>
      </c>
      <c r="C141" s="23" t="s">
        <v>268</v>
      </c>
      <c r="D141" s="15" t="s">
        <v>255</v>
      </c>
      <c r="E141" s="30" t="s">
        <v>23</v>
      </c>
      <c r="F141" s="15" t="s">
        <v>255</v>
      </c>
      <c r="G141" s="30" t="s">
        <v>23</v>
      </c>
      <c r="H141" s="205" t="s">
        <v>255</v>
      </c>
      <c r="I141" s="216" t="s">
        <v>1620</v>
      </c>
    </row>
    <row r="142" spans="1:9" ht="15">
      <c r="A142" s="233"/>
      <c r="B142" s="205" t="s">
        <v>256</v>
      </c>
      <c r="C142" s="23" t="s">
        <v>269</v>
      </c>
      <c r="D142" s="15" t="s">
        <v>256</v>
      </c>
      <c r="E142" s="23">
        <v>12</v>
      </c>
      <c r="F142" s="15" t="s">
        <v>256</v>
      </c>
      <c r="G142" s="23">
        <v>60</v>
      </c>
      <c r="H142" s="205" t="s">
        <v>256</v>
      </c>
      <c r="I142" s="216" t="s">
        <v>1620</v>
      </c>
    </row>
    <row r="143" spans="1:9" ht="15">
      <c r="A143" s="233"/>
      <c r="B143" s="205" t="s">
        <v>257</v>
      </c>
      <c r="C143" s="23" t="s">
        <v>270</v>
      </c>
      <c r="D143" s="15" t="s">
        <v>257</v>
      </c>
      <c r="E143" s="30" t="s">
        <v>23</v>
      </c>
      <c r="F143" s="15" t="s">
        <v>257</v>
      </c>
      <c r="G143" s="30" t="s">
        <v>23</v>
      </c>
      <c r="H143" s="205" t="s">
        <v>257</v>
      </c>
      <c r="I143" s="216" t="s">
        <v>1620</v>
      </c>
    </row>
    <row r="144" spans="1:9" ht="15">
      <c r="A144" s="233"/>
      <c r="B144" s="205" t="s">
        <v>258</v>
      </c>
      <c r="C144" s="23" t="s">
        <v>271</v>
      </c>
      <c r="D144" s="15" t="s">
        <v>258</v>
      </c>
      <c r="E144" s="23">
        <v>2.4</v>
      </c>
      <c r="F144" s="15" t="s">
        <v>258</v>
      </c>
      <c r="G144" s="23">
        <v>12</v>
      </c>
      <c r="H144" s="205" t="s">
        <v>258</v>
      </c>
      <c r="I144" s="216" t="s">
        <v>1620</v>
      </c>
    </row>
    <row r="145" spans="1:9" ht="15">
      <c r="A145" s="233"/>
      <c r="B145" s="205" t="s">
        <v>259</v>
      </c>
      <c r="C145" s="23" t="s">
        <v>272</v>
      </c>
      <c r="D145" s="15" t="s">
        <v>259</v>
      </c>
      <c r="E145" s="30" t="s">
        <v>23</v>
      </c>
      <c r="F145" s="15" t="s">
        <v>259</v>
      </c>
      <c r="G145" s="30" t="s">
        <v>23</v>
      </c>
      <c r="H145" s="205" t="s">
        <v>259</v>
      </c>
      <c r="I145" s="216" t="s">
        <v>1620</v>
      </c>
    </row>
    <row r="146" spans="1:9" ht="15">
      <c r="A146" s="233"/>
      <c r="B146" s="205" t="s">
        <v>260</v>
      </c>
      <c r="C146" s="23" t="s">
        <v>273</v>
      </c>
      <c r="D146" s="15" t="s">
        <v>260</v>
      </c>
      <c r="E146" s="23">
        <v>1</v>
      </c>
      <c r="F146" s="15" t="s">
        <v>260</v>
      </c>
      <c r="G146" s="23">
        <v>5</v>
      </c>
      <c r="H146" s="205" t="s">
        <v>260</v>
      </c>
      <c r="I146" s="216" t="s">
        <v>1620</v>
      </c>
    </row>
    <row r="147" spans="1:9" ht="15">
      <c r="A147" s="233"/>
      <c r="B147" s="205" t="s">
        <v>261</v>
      </c>
      <c r="C147" s="23" t="s">
        <v>274</v>
      </c>
      <c r="D147" s="15" t="s">
        <v>261</v>
      </c>
      <c r="E147" s="30" t="s">
        <v>23</v>
      </c>
      <c r="F147" s="15" t="s">
        <v>261</v>
      </c>
      <c r="G147" s="30" t="s">
        <v>23</v>
      </c>
      <c r="H147" s="205" t="s">
        <v>261</v>
      </c>
      <c r="I147" s="216" t="s">
        <v>1620</v>
      </c>
    </row>
    <row r="148" spans="1:9" ht="15">
      <c r="A148" s="233"/>
      <c r="B148" s="205" t="s">
        <v>262</v>
      </c>
      <c r="C148" s="23" t="s">
        <v>275</v>
      </c>
      <c r="D148" s="15" t="s">
        <v>262</v>
      </c>
      <c r="E148" s="30" t="s">
        <v>23</v>
      </c>
      <c r="F148" s="15" t="s">
        <v>262</v>
      </c>
      <c r="G148" s="30" t="s">
        <v>23</v>
      </c>
      <c r="H148" s="205" t="s">
        <v>262</v>
      </c>
      <c r="I148" s="216" t="s">
        <v>1620</v>
      </c>
    </row>
    <row r="149" spans="1:9" ht="15">
      <c r="A149" s="233"/>
      <c r="B149" s="205" t="s">
        <v>263</v>
      </c>
      <c r="C149" s="23" t="s">
        <v>276</v>
      </c>
      <c r="D149" s="15" t="s">
        <v>263</v>
      </c>
      <c r="E149" s="30" t="s">
        <v>23</v>
      </c>
      <c r="F149" s="15" t="s">
        <v>263</v>
      </c>
      <c r="G149" s="30" t="s">
        <v>23</v>
      </c>
      <c r="H149" s="205" t="s">
        <v>263</v>
      </c>
      <c r="I149" s="216" t="s">
        <v>1620</v>
      </c>
    </row>
    <row r="150" spans="1:9" ht="15">
      <c r="A150" s="233"/>
      <c r="B150" s="205" t="s">
        <v>264</v>
      </c>
      <c r="C150" s="23" t="s">
        <v>277</v>
      </c>
      <c r="D150" s="15" t="s">
        <v>264</v>
      </c>
      <c r="E150" s="30" t="s">
        <v>23</v>
      </c>
      <c r="F150" s="15" t="s">
        <v>264</v>
      </c>
      <c r="G150" s="30" t="s">
        <v>23</v>
      </c>
      <c r="H150" s="205" t="s">
        <v>264</v>
      </c>
      <c r="I150" s="216" t="s">
        <v>1620</v>
      </c>
    </row>
    <row r="151" spans="1:9" ht="15">
      <c r="A151" s="233"/>
      <c r="B151" s="205" t="s">
        <v>265</v>
      </c>
      <c r="C151" s="23" t="s">
        <v>278</v>
      </c>
      <c r="D151" s="15" t="s">
        <v>265</v>
      </c>
      <c r="E151" s="29">
        <v>2400</v>
      </c>
      <c r="F151" s="15" t="s">
        <v>265</v>
      </c>
      <c r="G151" s="29">
        <v>12000</v>
      </c>
      <c r="H151" s="205" t="s">
        <v>265</v>
      </c>
      <c r="I151" s="216" t="s">
        <v>1620</v>
      </c>
    </row>
    <row r="152" spans="1:9" ht="15">
      <c r="A152" s="233"/>
      <c r="B152" s="205" t="s">
        <v>279</v>
      </c>
      <c r="C152" s="23" t="s">
        <v>292</v>
      </c>
      <c r="D152" s="15" t="s">
        <v>279</v>
      </c>
      <c r="E152" s="30" t="s">
        <v>23</v>
      </c>
      <c r="F152" s="15" t="s">
        <v>279</v>
      </c>
      <c r="G152" s="30" t="s">
        <v>23</v>
      </c>
      <c r="H152" s="205" t="s">
        <v>279</v>
      </c>
      <c r="I152" s="216" t="s">
        <v>1620</v>
      </c>
    </row>
    <row r="153" spans="1:9" ht="15">
      <c r="A153" s="233"/>
      <c r="B153" s="205" t="s">
        <v>280</v>
      </c>
      <c r="C153" s="23" t="s">
        <v>293</v>
      </c>
      <c r="D153" s="15" t="s">
        <v>280</v>
      </c>
      <c r="E153" s="23">
        <v>0.5</v>
      </c>
      <c r="F153" s="15" t="s">
        <v>280</v>
      </c>
      <c r="G153" s="23">
        <v>2.5</v>
      </c>
      <c r="H153" s="205" t="s">
        <v>280</v>
      </c>
      <c r="I153" s="216" t="s">
        <v>1620</v>
      </c>
    </row>
    <row r="154" spans="1:9" ht="15">
      <c r="A154" s="233"/>
      <c r="B154" s="205" t="s">
        <v>281</v>
      </c>
      <c r="C154" s="23" t="s">
        <v>294</v>
      </c>
      <c r="D154" s="15" t="s">
        <v>281</v>
      </c>
      <c r="E154" s="30" t="s">
        <v>23</v>
      </c>
      <c r="F154" s="15" t="s">
        <v>281</v>
      </c>
      <c r="G154" s="30" t="s">
        <v>23</v>
      </c>
      <c r="H154" s="205" t="s">
        <v>281</v>
      </c>
      <c r="I154" s="216" t="s">
        <v>1620</v>
      </c>
    </row>
    <row r="155" spans="1:9" ht="15">
      <c r="A155" s="233"/>
      <c r="B155" s="205" t="s">
        <v>282</v>
      </c>
      <c r="C155" s="23" t="s">
        <v>295</v>
      </c>
      <c r="D155" s="15" t="s">
        <v>282</v>
      </c>
      <c r="E155" s="23">
        <v>5</v>
      </c>
      <c r="F155" s="15" t="s">
        <v>282</v>
      </c>
      <c r="G155" s="23">
        <v>25</v>
      </c>
      <c r="H155" s="205" t="s">
        <v>282</v>
      </c>
      <c r="I155" s="216" t="s">
        <v>1620</v>
      </c>
    </row>
    <row r="156" spans="1:9" ht="15">
      <c r="A156" s="233"/>
      <c r="B156" s="205" t="s">
        <v>283</v>
      </c>
      <c r="C156" s="23" t="s">
        <v>296</v>
      </c>
      <c r="D156" s="15" t="s">
        <v>283</v>
      </c>
      <c r="E156" s="30" t="s">
        <v>23</v>
      </c>
      <c r="F156" s="15" t="s">
        <v>283</v>
      </c>
      <c r="G156" s="30" t="s">
        <v>23</v>
      </c>
      <c r="H156" s="205" t="s">
        <v>283</v>
      </c>
      <c r="I156" s="216" t="s">
        <v>1620</v>
      </c>
    </row>
    <row r="157" spans="1:9" ht="15">
      <c r="A157" s="233"/>
      <c r="B157" s="205" t="s">
        <v>284</v>
      </c>
      <c r="C157" s="23" t="s">
        <v>297</v>
      </c>
      <c r="D157" s="15" t="s">
        <v>284</v>
      </c>
      <c r="E157" s="23">
        <v>8</v>
      </c>
      <c r="F157" s="15" t="s">
        <v>284</v>
      </c>
      <c r="G157" s="23">
        <v>40</v>
      </c>
      <c r="H157" s="205" t="s">
        <v>284</v>
      </c>
      <c r="I157" s="216" t="s">
        <v>1620</v>
      </c>
    </row>
    <row r="158" spans="1:9" ht="15">
      <c r="A158" s="233"/>
      <c r="B158" s="205" t="s">
        <v>1550</v>
      </c>
      <c r="C158" s="23" t="s">
        <v>298</v>
      </c>
      <c r="D158" s="16" t="s">
        <v>1550</v>
      </c>
      <c r="E158" s="30" t="s">
        <v>23</v>
      </c>
      <c r="F158" s="16" t="s">
        <v>1550</v>
      </c>
      <c r="G158" s="30" t="s">
        <v>23</v>
      </c>
      <c r="H158" s="205" t="s">
        <v>1550</v>
      </c>
      <c r="I158" s="216" t="s">
        <v>1620</v>
      </c>
    </row>
    <row r="159" spans="1:9" ht="15">
      <c r="A159" s="233"/>
      <c r="B159" s="205" t="s">
        <v>285</v>
      </c>
      <c r="C159" s="23" t="s">
        <v>299</v>
      </c>
      <c r="D159" s="15" t="s">
        <v>285</v>
      </c>
      <c r="E159" s="30" t="s">
        <v>23</v>
      </c>
      <c r="F159" s="15" t="s">
        <v>285</v>
      </c>
      <c r="G159" s="30" t="s">
        <v>23</v>
      </c>
      <c r="H159" s="205" t="s">
        <v>285</v>
      </c>
      <c r="I159" s="216" t="s">
        <v>1620</v>
      </c>
    </row>
    <row r="160" spans="1:9" ht="15">
      <c r="A160" s="233"/>
      <c r="B160" s="205" t="s">
        <v>286</v>
      </c>
      <c r="C160" s="23" t="s">
        <v>300</v>
      </c>
      <c r="D160" s="15" t="s">
        <v>286</v>
      </c>
      <c r="E160" s="23">
        <v>100</v>
      </c>
      <c r="F160" s="15" t="s">
        <v>286</v>
      </c>
      <c r="G160" s="23">
        <v>500</v>
      </c>
      <c r="H160" s="205" t="s">
        <v>286</v>
      </c>
      <c r="I160" s="216" t="s">
        <v>1620</v>
      </c>
    </row>
    <row r="161" spans="1:9" ht="15">
      <c r="A161" s="233"/>
      <c r="B161" s="205" t="s">
        <v>287</v>
      </c>
      <c r="C161" s="23" t="s">
        <v>301</v>
      </c>
      <c r="D161" s="15" t="s">
        <v>287</v>
      </c>
      <c r="E161" s="30" t="s">
        <v>23</v>
      </c>
      <c r="F161" s="15" t="s">
        <v>287</v>
      </c>
      <c r="G161" s="30" t="s">
        <v>23</v>
      </c>
      <c r="H161" s="205" t="s">
        <v>287</v>
      </c>
      <c r="I161" s="216" t="s">
        <v>1620</v>
      </c>
    </row>
    <row r="162" spans="1:9" ht="15">
      <c r="A162" s="233"/>
      <c r="B162" s="205" t="s">
        <v>288</v>
      </c>
      <c r="C162" s="23" t="s">
        <v>302</v>
      </c>
      <c r="D162" s="15" t="s">
        <v>288</v>
      </c>
      <c r="E162" s="30" t="s">
        <v>23</v>
      </c>
      <c r="F162" s="15" t="s">
        <v>288</v>
      </c>
      <c r="G162" s="30" t="s">
        <v>23</v>
      </c>
      <c r="H162" s="205" t="s">
        <v>288</v>
      </c>
      <c r="I162" s="216" t="s">
        <v>1620</v>
      </c>
    </row>
    <row r="163" spans="1:9" ht="15">
      <c r="A163" s="233"/>
      <c r="B163" s="205" t="s">
        <v>289</v>
      </c>
      <c r="C163" s="23" t="s">
        <v>303</v>
      </c>
      <c r="D163" s="15" t="s">
        <v>289</v>
      </c>
      <c r="E163" s="30" t="s">
        <v>23</v>
      </c>
      <c r="F163" s="15" t="s">
        <v>289</v>
      </c>
      <c r="G163" s="30" t="s">
        <v>23</v>
      </c>
      <c r="H163" s="205" t="s">
        <v>289</v>
      </c>
      <c r="I163" s="216" t="s">
        <v>1620</v>
      </c>
    </row>
    <row r="164" spans="1:9" ht="15">
      <c r="A164" s="233"/>
      <c r="B164" s="205" t="s">
        <v>290</v>
      </c>
      <c r="C164" s="23" t="s">
        <v>299</v>
      </c>
      <c r="D164" s="15" t="s">
        <v>290</v>
      </c>
      <c r="E164" s="30" t="s">
        <v>23</v>
      </c>
      <c r="F164" s="15" t="s">
        <v>290</v>
      </c>
      <c r="G164" s="30" t="s">
        <v>23</v>
      </c>
      <c r="H164" s="205" t="s">
        <v>290</v>
      </c>
      <c r="I164" s="216" t="s">
        <v>1620</v>
      </c>
    </row>
    <row r="165" spans="1:9" ht="15">
      <c r="A165" s="233"/>
      <c r="B165" s="205" t="s">
        <v>291</v>
      </c>
      <c r="C165" s="23" t="s">
        <v>304</v>
      </c>
      <c r="D165" s="15" t="s">
        <v>291</v>
      </c>
      <c r="E165" s="30" t="s">
        <v>23</v>
      </c>
      <c r="F165" s="15" t="s">
        <v>291</v>
      </c>
      <c r="G165" s="30" t="s">
        <v>23</v>
      </c>
      <c r="H165" s="205" t="s">
        <v>291</v>
      </c>
      <c r="I165" s="216" t="s">
        <v>1620</v>
      </c>
    </row>
    <row r="166" spans="1:9" ht="15">
      <c r="A166" s="233"/>
      <c r="B166" s="205" t="s">
        <v>305</v>
      </c>
      <c r="C166" s="23" t="s">
        <v>319</v>
      </c>
      <c r="D166" s="15" t="s">
        <v>305</v>
      </c>
      <c r="E166" s="30" t="s">
        <v>23</v>
      </c>
      <c r="F166" s="15" t="s">
        <v>305</v>
      </c>
      <c r="G166" s="30" t="s">
        <v>23</v>
      </c>
      <c r="H166" s="205" t="s">
        <v>305</v>
      </c>
      <c r="I166" s="216" t="s">
        <v>1620</v>
      </c>
    </row>
    <row r="167" spans="1:9" ht="15">
      <c r="A167" s="233"/>
      <c r="B167" s="205" t="s">
        <v>306</v>
      </c>
      <c r="C167" s="23" t="s">
        <v>320</v>
      </c>
      <c r="D167" s="15" t="s">
        <v>306</v>
      </c>
      <c r="E167" s="30" t="s">
        <v>23</v>
      </c>
      <c r="F167" s="15" t="s">
        <v>306</v>
      </c>
      <c r="G167" s="30" t="s">
        <v>23</v>
      </c>
      <c r="H167" s="205" t="s">
        <v>306</v>
      </c>
      <c r="I167" s="216" t="s">
        <v>1620</v>
      </c>
    </row>
    <row r="168" spans="1:9" ht="15">
      <c r="A168" s="233"/>
      <c r="B168" s="205" t="s">
        <v>307</v>
      </c>
      <c r="C168" s="23" t="s">
        <v>321</v>
      </c>
      <c r="D168" s="15" t="s">
        <v>307</v>
      </c>
      <c r="E168" s="23">
        <v>360</v>
      </c>
      <c r="F168" s="15" t="s">
        <v>307</v>
      </c>
      <c r="G168" s="29">
        <v>1800</v>
      </c>
      <c r="H168" s="205" t="s">
        <v>307</v>
      </c>
      <c r="I168" s="216" t="s">
        <v>1620</v>
      </c>
    </row>
    <row r="169" spans="1:9" ht="15">
      <c r="A169" s="233"/>
      <c r="B169" s="205" t="s">
        <v>308</v>
      </c>
      <c r="C169" s="24" t="s">
        <v>23</v>
      </c>
      <c r="D169" s="15" t="s">
        <v>308</v>
      </c>
      <c r="E169" s="30" t="s">
        <v>23</v>
      </c>
      <c r="F169" s="15" t="s">
        <v>308</v>
      </c>
      <c r="G169" s="30" t="s">
        <v>23</v>
      </c>
      <c r="H169" s="205" t="s">
        <v>308</v>
      </c>
      <c r="I169" s="216" t="s">
        <v>1620</v>
      </c>
    </row>
    <row r="170" spans="1:9" ht="15">
      <c r="A170" s="233"/>
      <c r="B170" s="205" t="s">
        <v>309</v>
      </c>
      <c r="C170" s="23" t="s">
        <v>322</v>
      </c>
      <c r="D170" s="15" t="s">
        <v>309</v>
      </c>
      <c r="E170" s="30" t="s">
        <v>23</v>
      </c>
      <c r="F170" s="15" t="s">
        <v>309</v>
      </c>
      <c r="G170" s="30" t="s">
        <v>23</v>
      </c>
      <c r="H170" s="205" t="s">
        <v>309</v>
      </c>
      <c r="I170" s="216" t="s">
        <v>1620</v>
      </c>
    </row>
    <row r="171" spans="1:9" ht="15">
      <c r="A171" s="233"/>
      <c r="B171" s="205" t="s">
        <v>310</v>
      </c>
      <c r="C171" s="23" t="s">
        <v>323</v>
      </c>
      <c r="D171" s="15" t="s">
        <v>310</v>
      </c>
      <c r="E171" s="30" t="s">
        <v>23</v>
      </c>
      <c r="F171" s="15" t="s">
        <v>310</v>
      </c>
      <c r="G171" s="30" t="s">
        <v>23</v>
      </c>
      <c r="H171" s="205" t="s">
        <v>310</v>
      </c>
      <c r="I171" s="216" t="s">
        <v>1620</v>
      </c>
    </row>
    <row r="172" spans="1:9" ht="15">
      <c r="A172" s="233"/>
      <c r="B172" s="205" t="s">
        <v>311</v>
      </c>
      <c r="C172" s="23" t="s">
        <v>324</v>
      </c>
      <c r="D172" s="15" t="s">
        <v>311</v>
      </c>
      <c r="E172" s="30" t="s">
        <v>23</v>
      </c>
      <c r="F172" s="15" t="s">
        <v>311</v>
      </c>
      <c r="G172" s="30" t="s">
        <v>23</v>
      </c>
      <c r="H172" s="205" t="s">
        <v>311</v>
      </c>
      <c r="I172" s="216" t="s">
        <v>1620</v>
      </c>
    </row>
    <row r="173" spans="1:9" ht="15">
      <c r="A173" s="233"/>
      <c r="B173" s="205" t="s">
        <v>312</v>
      </c>
      <c r="C173" s="23" t="s">
        <v>325</v>
      </c>
      <c r="D173" s="15" t="s">
        <v>312</v>
      </c>
      <c r="E173" s="30" t="s">
        <v>23</v>
      </c>
      <c r="F173" s="15" t="s">
        <v>312</v>
      </c>
      <c r="G173" s="30" t="s">
        <v>23</v>
      </c>
      <c r="H173" s="205" t="s">
        <v>312</v>
      </c>
      <c r="I173" s="216" t="s">
        <v>1620</v>
      </c>
    </row>
    <row r="174" spans="1:9" ht="15">
      <c r="A174" s="233"/>
      <c r="B174" s="205" t="s">
        <v>313</v>
      </c>
      <c r="C174" s="23" t="s">
        <v>326</v>
      </c>
      <c r="D174" s="15" t="s">
        <v>313</v>
      </c>
      <c r="E174" s="30" t="s">
        <v>23</v>
      </c>
      <c r="F174" s="15" t="s">
        <v>313</v>
      </c>
      <c r="G174" s="30" t="s">
        <v>23</v>
      </c>
      <c r="H174" s="205" t="s">
        <v>313</v>
      </c>
      <c r="I174" s="216" t="s">
        <v>1620</v>
      </c>
    </row>
    <row r="175" spans="1:9" ht="15">
      <c r="A175" s="233"/>
      <c r="B175" s="205" t="s">
        <v>1597</v>
      </c>
      <c r="C175" s="23" t="s">
        <v>327</v>
      </c>
      <c r="D175" s="15" t="s">
        <v>1597</v>
      </c>
      <c r="E175" s="30" t="s">
        <v>23</v>
      </c>
      <c r="F175" s="15" t="s">
        <v>1597</v>
      </c>
      <c r="G175" s="30" t="s">
        <v>23</v>
      </c>
      <c r="H175" s="205" t="s">
        <v>1597</v>
      </c>
      <c r="I175" s="216" t="s">
        <v>1620</v>
      </c>
    </row>
    <row r="176" spans="1:9" ht="15">
      <c r="A176" s="233"/>
      <c r="B176" s="205" t="s">
        <v>314</v>
      </c>
      <c r="C176" s="23" t="s">
        <v>328</v>
      </c>
      <c r="D176" s="15" t="s">
        <v>314</v>
      </c>
      <c r="E176" s="30" t="s">
        <v>23</v>
      </c>
      <c r="F176" s="15" t="s">
        <v>314</v>
      </c>
      <c r="G176" s="30" t="s">
        <v>23</v>
      </c>
      <c r="H176" s="205" t="s">
        <v>314</v>
      </c>
      <c r="I176" s="216" t="s">
        <v>1620</v>
      </c>
    </row>
    <row r="177" spans="1:9" ht="15">
      <c r="A177" s="233"/>
      <c r="B177" s="205" t="s">
        <v>315</v>
      </c>
      <c r="C177" s="23" t="s">
        <v>329</v>
      </c>
      <c r="D177" s="15" t="s">
        <v>315</v>
      </c>
      <c r="E177" s="30" t="s">
        <v>23</v>
      </c>
      <c r="F177" s="15" t="s">
        <v>315</v>
      </c>
      <c r="G177" s="30" t="s">
        <v>23</v>
      </c>
      <c r="H177" s="205" t="s">
        <v>315</v>
      </c>
      <c r="I177" s="216" t="s">
        <v>1620</v>
      </c>
    </row>
    <row r="178" spans="1:9" ht="15">
      <c r="A178" s="233"/>
      <c r="B178" s="205" t="s">
        <v>316</v>
      </c>
      <c r="C178" s="23" t="s">
        <v>330</v>
      </c>
      <c r="D178" s="15" t="s">
        <v>316</v>
      </c>
      <c r="E178" s="30" t="s">
        <v>23</v>
      </c>
      <c r="F178" s="15" t="s">
        <v>316</v>
      </c>
      <c r="G178" s="30" t="s">
        <v>23</v>
      </c>
      <c r="H178" s="205" t="s">
        <v>316</v>
      </c>
      <c r="I178" s="216" t="s">
        <v>1620</v>
      </c>
    </row>
    <row r="179" spans="1:9" ht="15">
      <c r="A179" s="233"/>
      <c r="B179" s="205" t="s">
        <v>317</v>
      </c>
      <c r="C179" s="23" t="s">
        <v>331</v>
      </c>
      <c r="D179" s="15" t="s">
        <v>317</v>
      </c>
      <c r="E179" s="30" t="s">
        <v>23</v>
      </c>
      <c r="F179" s="15" t="s">
        <v>317</v>
      </c>
      <c r="G179" s="30" t="s">
        <v>23</v>
      </c>
      <c r="H179" s="205" t="s">
        <v>317</v>
      </c>
      <c r="I179" s="216" t="s">
        <v>1620</v>
      </c>
    </row>
    <row r="180" spans="1:9" ht="15">
      <c r="A180" s="233"/>
      <c r="B180" s="205" t="s">
        <v>318</v>
      </c>
      <c r="C180" s="23" t="s">
        <v>332</v>
      </c>
      <c r="D180" s="15" t="s">
        <v>318</v>
      </c>
      <c r="E180" s="30" t="s">
        <v>23</v>
      </c>
      <c r="F180" s="15" t="s">
        <v>318</v>
      </c>
      <c r="G180" s="30" t="s">
        <v>23</v>
      </c>
      <c r="H180" s="205" t="s">
        <v>318</v>
      </c>
      <c r="I180" s="216" t="s">
        <v>1620</v>
      </c>
    </row>
    <row r="181" spans="1:9" ht="15">
      <c r="A181" s="233"/>
      <c r="B181" s="205" t="s">
        <v>333</v>
      </c>
      <c r="C181" s="23" t="s">
        <v>350</v>
      </c>
      <c r="D181" s="15" t="s">
        <v>333</v>
      </c>
      <c r="E181" s="30" t="s">
        <v>23</v>
      </c>
      <c r="F181" s="15" t="s">
        <v>333</v>
      </c>
      <c r="G181" s="30" t="s">
        <v>23</v>
      </c>
      <c r="H181" s="205" t="s">
        <v>333</v>
      </c>
      <c r="I181" s="216" t="s">
        <v>1620</v>
      </c>
    </row>
    <row r="182" spans="1:9" ht="15">
      <c r="A182" s="233"/>
      <c r="B182" s="205" t="s">
        <v>334</v>
      </c>
      <c r="C182" s="23" t="s">
        <v>351</v>
      </c>
      <c r="D182" s="15" t="s">
        <v>334</v>
      </c>
      <c r="E182" s="30" t="s">
        <v>23</v>
      </c>
      <c r="F182" s="15" t="s">
        <v>334</v>
      </c>
      <c r="G182" s="30" t="s">
        <v>23</v>
      </c>
      <c r="H182" s="205" t="s">
        <v>334</v>
      </c>
      <c r="I182" s="216" t="s">
        <v>1620</v>
      </c>
    </row>
    <row r="183" spans="1:9" ht="15">
      <c r="A183" s="233"/>
      <c r="B183" s="205" t="s">
        <v>335</v>
      </c>
      <c r="C183" s="23" t="s">
        <v>352</v>
      </c>
      <c r="D183" s="15" t="s">
        <v>335</v>
      </c>
      <c r="E183" s="30" t="s">
        <v>23</v>
      </c>
      <c r="F183" s="15" t="s">
        <v>335</v>
      </c>
      <c r="G183" s="30" t="s">
        <v>23</v>
      </c>
      <c r="H183" s="205" t="s">
        <v>335</v>
      </c>
      <c r="I183" s="216" t="s">
        <v>1620</v>
      </c>
    </row>
    <row r="184" spans="1:9" ht="15">
      <c r="A184" s="233"/>
      <c r="B184" s="205" t="s">
        <v>336</v>
      </c>
      <c r="C184" s="23" t="s">
        <v>353</v>
      </c>
      <c r="D184" s="15" t="s">
        <v>336</v>
      </c>
      <c r="E184" s="30" t="s">
        <v>23</v>
      </c>
      <c r="F184" s="15" t="s">
        <v>336</v>
      </c>
      <c r="G184" s="30" t="s">
        <v>23</v>
      </c>
      <c r="H184" s="205" t="s">
        <v>336</v>
      </c>
      <c r="I184" s="216" t="s">
        <v>1620</v>
      </c>
    </row>
    <row r="185" spans="1:9" ht="15">
      <c r="A185" s="233"/>
      <c r="B185" s="205" t="s">
        <v>337</v>
      </c>
      <c r="C185" s="23" t="s">
        <v>354</v>
      </c>
      <c r="D185" s="15" t="s">
        <v>337</v>
      </c>
      <c r="E185" s="30" t="s">
        <v>23</v>
      </c>
      <c r="F185" s="15" t="s">
        <v>337</v>
      </c>
      <c r="G185" s="30" t="s">
        <v>23</v>
      </c>
      <c r="H185" s="205" t="s">
        <v>337</v>
      </c>
      <c r="I185" s="216" t="s">
        <v>1620</v>
      </c>
    </row>
    <row r="186" spans="1:9" ht="15">
      <c r="A186" s="233"/>
      <c r="B186" s="205" t="s">
        <v>338</v>
      </c>
      <c r="C186" s="23" t="s">
        <v>355</v>
      </c>
      <c r="D186" s="15" t="s">
        <v>338</v>
      </c>
      <c r="E186" s="30" t="s">
        <v>23</v>
      </c>
      <c r="F186" s="15" t="s">
        <v>338</v>
      </c>
      <c r="G186" s="30" t="s">
        <v>23</v>
      </c>
      <c r="H186" s="205" t="s">
        <v>338</v>
      </c>
      <c r="I186" s="216" t="s">
        <v>1620</v>
      </c>
    </row>
    <row r="187" spans="1:9" ht="15">
      <c r="A187" s="233"/>
      <c r="B187" s="205" t="s">
        <v>339</v>
      </c>
      <c r="C187" s="23" t="s">
        <v>356</v>
      </c>
      <c r="D187" s="15" t="s">
        <v>339</v>
      </c>
      <c r="E187" s="30" t="s">
        <v>23</v>
      </c>
      <c r="F187" s="15" t="s">
        <v>339</v>
      </c>
      <c r="G187" s="30" t="s">
        <v>23</v>
      </c>
      <c r="H187" s="205" t="s">
        <v>339</v>
      </c>
      <c r="I187" s="216" t="s">
        <v>1620</v>
      </c>
    </row>
    <row r="188" spans="1:9" ht="15">
      <c r="A188" s="233"/>
      <c r="B188" s="205" t="s">
        <v>340</v>
      </c>
      <c r="C188" s="23" t="s">
        <v>357</v>
      </c>
      <c r="D188" s="15" t="s">
        <v>340</v>
      </c>
      <c r="E188" s="30" t="s">
        <v>23</v>
      </c>
      <c r="F188" s="15" t="s">
        <v>340</v>
      </c>
      <c r="G188" s="30" t="s">
        <v>23</v>
      </c>
      <c r="H188" s="205" t="s">
        <v>340</v>
      </c>
      <c r="I188" s="216" t="s">
        <v>1620</v>
      </c>
    </row>
    <row r="189" spans="1:9" ht="15">
      <c r="A189" s="233"/>
      <c r="B189" s="205" t="s">
        <v>341</v>
      </c>
      <c r="C189" s="24" t="s">
        <v>23</v>
      </c>
      <c r="D189" s="15" t="s">
        <v>341</v>
      </c>
      <c r="E189" s="30" t="s">
        <v>23</v>
      </c>
      <c r="F189" s="15" t="s">
        <v>341</v>
      </c>
      <c r="G189" s="30" t="s">
        <v>23</v>
      </c>
      <c r="H189" s="205" t="s">
        <v>341</v>
      </c>
      <c r="I189" s="216" t="s">
        <v>1620</v>
      </c>
    </row>
    <row r="190" spans="1:9" ht="15">
      <c r="A190" s="233"/>
      <c r="B190" s="205" t="s">
        <v>342</v>
      </c>
      <c r="C190" s="23" t="s">
        <v>358</v>
      </c>
      <c r="D190" s="15" t="s">
        <v>342</v>
      </c>
      <c r="E190" s="30">
        <v>60</v>
      </c>
      <c r="F190" s="15" t="s">
        <v>342</v>
      </c>
      <c r="G190" s="30">
        <v>300</v>
      </c>
      <c r="H190" s="205" t="s">
        <v>342</v>
      </c>
      <c r="I190" s="216" t="s">
        <v>1620</v>
      </c>
    </row>
    <row r="191" spans="1:9" ht="15">
      <c r="A191" s="233"/>
      <c r="B191" s="205" t="s">
        <v>343</v>
      </c>
      <c r="C191" s="23" t="s">
        <v>359</v>
      </c>
      <c r="D191" s="15" t="s">
        <v>343</v>
      </c>
      <c r="E191" s="23">
        <v>200</v>
      </c>
      <c r="F191" s="15" t="s">
        <v>343</v>
      </c>
      <c r="G191" s="29">
        <v>1000</v>
      </c>
      <c r="H191" s="205" t="s">
        <v>343</v>
      </c>
      <c r="I191" s="216" t="s">
        <v>1620</v>
      </c>
    </row>
    <row r="192" spans="1:9" ht="15">
      <c r="A192" s="233"/>
      <c r="B192" s="205" t="s">
        <v>344</v>
      </c>
      <c r="C192" s="23" t="s">
        <v>363</v>
      </c>
      <c r="D192" s="15" t="s">
        <v>344</v>
      </c>
      <c r="E192" s="30" t="s">
        <v>23</v>
      </c>
      <c r="F192" s="15" t="s">
        <v>344</v>
      </c>
      <c r="G192" s="30" t="s">
        <v>23</v>
      </c>
      <c r="H192" s="205" t="s">
        <v>344</v>
      </c>
      <c r="I192" s="216" t="s">
        <v>1620</v>
      </c>
    </row>
    <row r="193" spans="1:9" ht="15">
      <c r="A193" s="233"/>
      <c r="B193" s="205" t="s">
        <v>345</v>
      </c>
      <c r="C193" s="23" t="s">
        <v>364</v>
      </c>
      <c r="D193" s="15" t="s">
        <v>345</v>
      </c>
      <c r="E193" s="30" t="s">
        <v>23</v>
      </c>
      <c r="F193" s="15" t="s">
        <v>345</v>
      </c>
      <c r="G193" s="30" t="s">
        <v>23</v>
      </c>
      <c r="H193" s="205" t="s">
        <v>345</v>
      </c>
      <c r="I193" s="216" t="s">
        <v>1620</v>
      </c>
    </row>
    <row r="194" spans="1:9" ht="15">
      <c r="A194" s="233"/>
      <c r="B194" s="205" t="s">
        <v>346</v>
      </c>
      <c r="C194" s="24" t="s">
        <v>23</v>
      </c>
      <c r="D194" s="15" t="s">
        <v>346</v>
      </c>
      <c r="E194" s="30" t="s">
        <v>23</v>
      </c>
      <c r="F194" s="15" t="s">
        <v>346</v>
      </c>
      <c r="G194" s="30" t="s">
        <v>23</v>
      </c>
      <c r="H194" s="205" t="s">
        <v>346</v>
      </c>
      <c r="I194" s="216" t="s">
        <v>1620</v>
      </c>
    </row>
    <row r="195" spans="1:9" ht="15">
      <c r="A195" s="233"/>
      <c r="B195" s="205" t="s">
        <v>347</v>
      </c>
      <c r="C195" s="23" t="s">
        <v>360</v>
      </c>
      <c r="D195" s="15" t="s">
        <v>347</v>
      </c>
      <c r="E195" s="23">
        <v>0.01</v>
      </c>
      <c r="F195" s="15" t="s">
        <v>347</v>
      </c>
      <c r="G195" s="23">
        <v>0.05</v>
      </c>
      <c r="H195" s="205" t="s">
        <v>347</v>
      </c>
      <c r="I195" s="216" t="s">
        <v>1620</v>
      </c>
    </row>
    <row r="196" spans="1:9" ht="15">
      <c r="A196" s="233"/>
      <c r="B196" s="205" t="s">
        <v>348</v>
      </c>
      <c r="C196" s="23" t="s">
        <v>361</v>
      </c>
      <c r="D196" s="15" t="s">
        <v>348</v>
      </c>
      <c r="E196" s="23">
        <v>0.01</v>
      </c>
      <c r="F196" s="15" t="s">
        <v>348</v>
      </c>
      <c r="G196" s="23">
        <v>0.05</v>
      </c>
      <c r="H196" s="205" t="s">
        <v>348</v>
      </c>
      <c r="I196" s="216" t="s">
        <v>1620</v>
      </c>
    </row>
    <row r="197" spans="1:9" ht="15">
      <c r="A197" s="233"/>
      <c r="B197" s="205" t="s">
        <v>349</v>
      </c>
      <c r="C197" s="23" t="s">
        <v>362</v>
      </c>
      <c r="D197" s="15" t="s">
        <v>349</v>
      </c>
      <c r="E197" s="30" t="s">
        <v>23</v>
      </c>
      <c r="F197" s="15" t="s">
        <v>349</v>
      </c>
      <c r="G197" s="30" t="s">
        <v>23</v>
      </c>
      <c r="H197" s="205" t="s">
        <v>349</v>
      </c>
      <c r="I197" s="216" t="s">
        <v>1620</v>
      </c>
    </row>
    <row r="198" spans="1:9" ht="15">
      <c r="A198" s="233"/>
      <c r="B198" s="205" t="s">
        <v>365</v>
      </c>
      <c r="C198" s="23" t="s">
        <v>380</v>
      </c>
      <c r="D198" s="15" t="s">
        <v>365</v>
      </c>
      <c r="E198" s="30" t="s">
        <v>23</v>
      </c>
      <c r="F198" s="15" t="s">
        <v>365</v>
      </c>
      <c r="G198" s="30" t="s">
        <v>23</v>
      </c>
      <c r="H198" s="205" t="s">
        <v>365</v>
      </c>
      <c r="I198" s="216" t="s">
        <v>1620</v>
      </c>
    </row>
    <row r="199" spans="1:9" ht="15">
      <c r="A199" s="233"/>
      <c r="B199" s="205" t="s">
        <v>366</v>
      </c>
      <c r="C199" s="23" t="s">
        <v>381</v>
      </c>
      <c r="D199" s="15" t="s">
        <v>366</v>
      </c>
      <c r="E199" s="30" t="s">
        <v>23</v>
      </c>
      <c r="F199" s="15" t="s">
        <v>366</v>
      </c>
      <c r="G199" s="30" t="s">
        <v>23</v>
      </c>
      <c r="H199" s="205" t="s">
        <v>366</v>
      </c>
      <c r="I199" s="216" t="s">
        <v>1620</v>
      </c>
    </row>
    <row r="200" spans="1:9" ht="15">
      <c r="A200" s="233"/>
      <c r="B200" s="205" t="s">
        <v>367</v>
      </c>
      <c r="C200" s="23" t="s">
        <v>382</v>
      </c>
      <c r="D200" s="15" t="s">
        <v>367</v>
      </c>
      <c r="E200" s="23">
        <v>50</v>
      </c>
      <c r="F200" s="15" t="s">
        <v>367</v>
      </c>
      <c r="G200" s="23">
        <v>250</v>
      </c>
      <c r="H200" s="205" t="s">
        <v>367</v>
      </c>
      <c r="I200" s="216" t="s">
        <v>1620</v>
      </c>
    </row>
    <row r="201" spans="1:9" ht="15">
      <c r="A201" s="233"/>
      <c r="B201" s="205" t="s">
        <v>368</v>
      </c>
      <c r="C201" s="23" t="s">
        <v>383</v>
      </c>
      <c r="D201" s="15" t="s">
        <v>368</v>
      </c>
      <c r="E201" s="30" t="s">
        <v>23</v>
      </c>
      <c r="F201" s="15" t="s">
        <v>368</v>
      </c>
      <c r="G201" s="30" t="s">
        <v>23</v>
      </c>
      <c r="H201" s="205" t="s">
        <v>368</v>
      </c>
      <c r="I201" s="216" t="s">
        <v>1620</v>
      </c>
    </row>
    <row r="202" spans="1:9" ht="15">
      <c r="A202" s="233"/>
      <c r="B202" s="205" t="s">
        <v>369</v>
      </c>
      <c r="C202" s="23" t="s">
        <v>384</v>
      </c>
      <c r="D202" s="15" t="s">
        <v>369</v>
      </c>
      <c r="E202" s="30" t="s">
        <v>23</v>
      </c>
      <c r="F202" s="15" t="s">
        <v>369</v>
      </c>
      <c r="G202" s="30" t="s">
        <v>23</v>
      </c>
      <c r="H202" s="205" t="s">
        <v>369</v>
      </c>
      <c r="I202" s="216" t="s">
        <v>1620</v>
      </c>
    </row>
    <row r="203" spans="1:9" ht="15">
      <c r="A203" s="233"/>
      <c r="B203" s="205" t="s">
        <v>370</v>
      </c>
      <c r="C203" s="23" t="s">
        <v>385</v>
      </c>
      <c r="D203" s="15" t="s">
        <v>370</v>
      </c>
      <c r="E203" s="30" t="s">
        <v>23</v>
      </c>
      <c r="F203" s="15" t="s">
        <v>370</v>
      </c>
      <c r="G203" s="30" t="s">
        <v>23</v>
      </c>
      <c r="H203" s="205" t="s">
        <v>370</v>
      </c>
      <c r="I203" s="216" t="s">
        <v>1620</v>
      </c>
    </row>
    <row r="204" spans="1:9" ht="15">
      <c r="A204" s="233"/>
      <c r="B204" s="205" t="s">
        <v>371</v>
      </c>
      <c r="C204" s="23" t="s">
        <v>386</v>
      </c>
      <c r="D204" s="15" t="s">
        <v>371</v>
      </c>
      <c r="E204" s="30" t="s">
        <v>23</v>
      </c>
      <c r="F204" s="15" t="s">
        <v>371</v>
      </c>
      <c r="G204" s="30" t="s">
        <v>23</v>
      </c>
      <c r="H204" s="205" t="s">
        <v>371</v>
      </c>
      <c r="I204" s="216" t="s">
        <v>1620</v>
      </c>
    </row>
    <row r="205" spans="1:9" ht="15">
      <c r="A205" s="233"/>
      <c r="B205" s="205" t="s">
        <v>372</v>
      </c>
      <c r="C205" s="23" t="s">
        <v>387</v>
      </c>
      <c r="D205" s="15" t="s">
        <v>372</v>
      </c>
      <c r="E205" s="30" t="s">
        <v>23</v>
      </c>
      <c r="F205" s="15" t="s">
        <v>372</v>
      </c>
      <c r="G205" s="30" t="s">
        <v>23</v>
      </c>
      <c r="H205" s="205" t="s">
        <v>372</v>
      </c>
      <c r="I205" s="216" t="s">
        <v>1620</v>
      </c>
    </row>
    <row r="206" spans="1:9" ht="15">
      <c r="A206" s="233"/>
      <c r="B206" s="205" t="s">
        <v>373</v>
      </c>
      <c r="C206" s="23" t="s">
        <v>388</v>
      </c>
      <c r="D206" s="15" t="s">
        <v>373</v>
      </c>
      <c r="E206" s="30" t="s">
        <v>23</v>
      </c>
      <c r="F206" s="15" t="s">
        <v>373</v>
      </c>
      <c r="G206" s="30" t="s">
        <v>23</v>
      </c>
      <c r="H206" s="205" t="s">
        <v>373</v>
      </c>
      <c r="I206" s="216" t="s">
        <v>1620</v>
      </c>
    </row>
    <row r="207" spans="1:9" ht="15">
      <c r="A207" s="233"/>
      <c r="B207" s="205" t="s">
        <v>374</v>
      </c>
      <c r="C207" s="23" t="s">
        <v>389</v>
      </c>
      <c r="D207" s="15" t="s">
        <v>374</v>
      </c>
      <c r="E207" s="30" t="s">
        <v>23</v>
      </c>
      <c r="F207" s="15" t="s">
        <v>374</v>
      </c>
      <c r="G207" s="30" t="s">
        <v>23</v>
      </c>
      <c r="H207" s="205" t="s">
        <v>374</v>
      </c>
      <c r="I207" s="216" t="s">
        <v>1620</v>
      </c>
    </row>
    <row r="208" spans="1:9" ht="57">
      <c r="A208" s="233"/>
      <c r="B208" s="205" t="s">
        <v>375</v>
      </c>
      <c r="C208" s="23" t="s">
        <v>390</v>
      </c>
      <c r="D208" s="15" t="s">
        <v>375</v>
      </c>
      <c r="E208" s="30" t="s">
        <v>23</v>
      </c>
      <c r="F208" s="15" t="s">
        <v>375</v>
      </c>
      <c r="G208" s="30" t="s">
        <v>23</v>
      </c>
      <c r="H208" s="205" t="s">
        <v>375</v>
      </c>
      <c r="I208" s="219" t="s">
        <v>1626</v>
      </c>
    </row>
    <row r="209" spans="1:9" ht="15">
      <c r="A209" s="233"/>
      <c r="B209" s="205" t="s">
        <v>376</v>
      </c>
      <c r="C209" s="23" t="s">
        <v>391</v>
      </c>
      <c r="D209" s="15" t="s">
        <v>376</v>
      </c>
      <c r="E209" s="30" t="s">
        <v>23</v>
      </c>
      <c r="F209" s="15" t="s">
        <v>376</v>
      </c>
      <c r="G209" s="30" t="s">
        <v>23</v>
      </c>
      <c r="H209" s="205" t="s">
        <v>376</v>
      </c>
      <c r="I209" s="216" t="s">
        <v>1620</v>
      </c>
    </row>
    <row r="210" spans="1:9" ht="15">
      <c r="A210" s="233"/>
      <c r="B210" s="205" t="s">
        <v>377</v>
      </c>
      <c r="C210" s="23" t="s">
        <v>392</v>
      </c>
      <c r="D210" s="15" t="s">
        <v>377</v>
      </c>
      <c r="E210" s="30" t="s">
        <v>23</v>
      </c>
      <c r="F210" s="15" t="s">
        <v>377</v>
      </c>
      <c r="G210" s="30" t="s">
        <v>23</v>
      </c>
      <c r="H210" s="205" t="s">
        <v>377</v>
      </c>
      <c r="I210" s="216" t="s">
        <v>1620</v>
      </c>
    </row>
    <row r="211" spans="1:9" ht="15">
      <c r="A211" s="233"/>
      <c r="B211" s="205" t="s">
        <v>378</v>
      </c>
      <c r="C211" s="23" t="s">
        <v>393</v>
      </c>
      <c r="D211" s="15" t="s">
        <v>378</v>
      </c>
      <c r="E211" s="30" t="s">
        <v>23</v>
      </c>
      <c r="F211" s="15" t="s">
        <v>378</v>
      </c>
      <c r="G211" s="30" t="s">
        <v>23</v>
      </c>
      <c r="H211" s="205" t="s">
        <v>378</v>
      </c>
      <c r="I211" s="216" t="s">
        <v>1620</v>
      </c>
    </row>
    <row r="212" spans="1:9" ht="15">
      <c r="A212" s="233"/>
      <c r="B212" s="205" t="s">
        <v>379</v>
      </c>
      <c r="C212" s="23" t="s">
        <v>244</v>
      </c>
      <c r="D212" s="15" t="s">
        <v>379</v>
      </c>
      <c r="E212" s="30" t="s">
        <v>23</v>
      </c>
      <c r="F212" s="15" t="s">
        <v>379</v>
      </c>
      <c r="G212" s="30" t="s">
        <v>23</v>
      </c>
      <c r="H212" s="205" t="s">
        <v>379</v>
      </c>
      <c r="I212" s="216" t="s">
        <v>1620</v>
      </c>
    </row>
    <row r="213" spans="1:9" ht="15">
      <c r="A213" s="233"/>
      <c r="B213" s="205" t="s">
        <v>394</v>
      </c>
      <c r="C213" s="23" t="s">
        <v>405</v>
      </c>
      <c r="D213" s="15" t="s">
        <v>394</v>
      </c>
      <c r="E213" s="23">
        <v>90</v>
      </c>
      <c r="F213" s="15" t="s">
        <v>394</v>
      </c>
      <c r="G213" s="23">
        <v>450</v>
      </c>
      <c r="H213" s="205" t="s">
        <v>394</v>
      </c>
      <c r="I213" s="216" t="s">
        <v>1620</v>
      </c>
    </row>
    <row r="214" spans="1:9" ht="15">
      <c r="A214" s="233"/>
      <c r="B214" s="205" t="s">
        <v>395</v>
      </c>
      <c r="C214" s="23" t="s">
        <v>406</v>
      </c>
      <c r="D214" s="15" t="s">
        <v>395</v>
      </c>
      <c r="E214" s="30" t="s">
        <v>23</v>
      </c>
      <c r="F214" s="15" t="s">
        <v>395</v>
      </c>
      <c r="G214" s="30" t="s">
        <v>23</v>
      </c>
      <c r="H214" s="205" t="s">
        <v>395</v>
      </c>
      <c r="I214" s="216" t="s">
        <v>1620</v>
      </c>
    </row>
    <row r="215" spans="1:9" ht="15">
      <c r="A215" s="233"/>
      <c r="B215" s="205" t="s">
        <v>396</v>
      </c>
      <c r="C215" s="23" t="s">
        <v>407</v>
      </c>
      <c r="D215" s="15" t="s">
        <v>396</v>
      </c>
      <c r="E215" s="30" t="s">
        <v>23</v>
      </c>
      <c r="F215" s="15" t="s">
        <v>396</v>
      </c>
      <c r="G215" s="30" t="s">
        <v>23</v>
      </c>
      <c r="H215" s="205" t="s">
        <v>396</v>
      </c>
      <c r="I215" s="216" t="s">
        <v>1620</v>
      </c>
    </row>
    <row r="216" spans="1:9" ht="15">
      <c r="A216" s="233"/>
      <c r="B216" s="205" t="s">
        <v>397</v>
      </c>
      <c r="C216" s="23" t="s">
        <v>408</v>
      </c>
      <c r="D216" s="15" t="s">
        <v>397</v>
      </c>
      <c r="E216" s="30" t="s">
        <v>23</v>
      </c>
      <c r="F216" s="15" t="s">
        <v>397</v>
      </c>
      <c r="G216" s="30" t="s">
        <v>23</v>
      </c>
      <c r="H216" s="205" t="s">
        <v>397</v>
      </c>
      <c r="I216" s="216" t="s">
        <v>1620</v>
      </c>
    </row>
    <row r="217" spans="1:9" ht="15">
      <c r="A217" s="233"/>
      <c r="B217" s="205" t="s">
        <v>398</v>
      </c>
      <c r="C217" s="23" t="s">
        <v>409</v>
      </c>
      <c r="D217" s="15" t="s">
        <v>398</v>
      </c>
      <c r="E217" s="30" t="s">
        <v>23</v>
      </c>
      <c r="F217" s="15" t="s">
        <v>398</v>
      </c>
      <c r="G217" s="30" t="s">
        <v>23</v>
      </c>
      <c r="H217" s="205" t="s">
        <v>398</v>
      </c>
      <c r="I217" s="216" t="s">
        <v>1620</v>
      </c>
    </row>
    <row r="218" spans="1:9" ht="15">
      <c r="A218" s="233"/>
      <c r="B218" s="205" t="s">
        <v>399</v>
      </c>
      <c r="C218" s="23" t="s">
        <v>410</v>
      </c>
      <c r="D218" s="15" t="s">
        <v>399</v>
      </c>
      <c r="E218" s="30" t="s">
        <v>23</v>
      </c>
      <c r="F218" s="15" t="s">
        <v>399</v>
      </c>
      <c r="G218" s="30" t="s">
        <v>23</v>
      </c>
      <c r="H218" s="205" t="s">
        <v>399</v>
      </c>
      <c r="I218" s="216" t="s">
        <v>1620</v>
      </c>
    </row>
    <row r="219" spans="1:9" ht="15">
      <c r="A219" s="233"/>
      <c r="B219" s="205" t="s">
        <v>400</v>
      </c>
      <c r="C219" s="23" t="s">
        <v>411</v>
      </c>
      <c r="D219" s="15" t="s">
        <v>400</v>
      </c>
      <c r="E219" s="30" t="s">
        <v>23</v>
      </c>
      <c r="F219" s="15" t="s">
        <v>400</v>
      </c>
      <c r="G219" s="30" t="s">
        <v>23</v>
      </c>
      <c r="H219" s="205" t="s">
        <v>400</v>
      </c>
      <c r="I219" s="216" t="s">
        <v>1620</v>
      </c>
    </row>
    <row r="220" spans="1:9" ht="15">
      <c r="A220" s="233"/>
      <c r="B220" s="205" t="s">
        <v>401</v>
      </c>
      <c r="C220" s="23" t="s">
        <v>412</v>
      </c>
      <c r="D220" s="15" t="s">
        <v>401</v>
      </c>
      <c r="E220" s="23">
        <v>44</v>
      </c>
      <c r="F220" s="15" t="s">
        <v>401</v>
      </c>
      <c r="G220" s="23">
        <v>220</v>
      </c>
      <c r="H220" s="205" t="s">
        <v>401</v>
      </c>
      <c r="I220" s="216" t="s">
        <v>1620</v>
      </c>
    </row>
    <row r="221" spans="1:9" ht="15">
      <c r="A221" s="233"/>
      <c r="B221" s="205" t="s">
        <v>402</v>
      </c>
      <c r="C221" s="23" t="s">
        <v>413</v>
      </c>
      <c r="D221" s="15" t="s">
        <v>402</v>
      </c>
      <c r="E221" s="23">
        <v>600</v>
      </c>
      <c r="F221" s="15" t="s">
        <v>402</v>
      </c>
      <c r="G221" s="29">
        <v>3000</v>
      </c>
      <c r="H221" s="205" t="s">
        <v>402</v>
      </c>
      <c r="I221" s="216" t="s">
        <v>1620</v>
      </c>
    </row>
    <row r="222" spans="1:9" ht="15">
      <c r="A222" s="233"/>
      <c r="B222" s="205" t="s">
        <v>403</v>
      </c>
      <c r="C222" s="23" t="s">
        <v>414</v>
      </c>
      <c r="D222" s="15" t="s">
        <v>403</v>
      </c>
      <c r="E222" s="23">
        <v>100</v>
      </c>
      <c r="F222" s="15" t="s">
        <v>403</v>
      </c>
      <c r="G222" s="23">
        <v>500</v>
      </c>
      <c r="H222" s="205" t="s">
        <v>403</v>
      </c>
      <c r="I222" s="216" t="s">
        <v>1620</v>
      </c>
    </row>
    <row r="223" spans="1:9" ht="15">
      <c r="A223" s="233"/>
      <c r="B223" s="205" t="s">
        <v>404</v>
      </c>
      <c r="C223" s="23" t="s">
        <v>415</v>
      </c>
      <c r="D223" s="15" t="s">
        <v>404</v>
      </c>
      <c r="E223" s="23">
        <v>0.5</v>
      </c>
      <c r="F223" s="15" t="s">
        <v>404</v>
      </c>
      <c r="G223" s="23">
        <v>2.5</v>
      </c>
      <c r="H223" s="205" t="s">
        <v>404</v>
      </c>
      <c r="I223" s="216" t="s">
        <v>1620</v>
      </c>
    </row>
    <row r="224" spans="1:9" ht="15">
      <c r="A224" s="233"/>
      <c r="B224" s="205"/>
      <c r="C224" s="23"/>
      <c r="D224" s="15"/>
      <c r="E224" s="23"/>
      <c r="F224" s="15"/>
      <c r="G224" s="23"/>
      <c r="H224" s="205"/>
      <c r="I224" s="216" t="s">
        <v>1620</v>
      </c>
    </row>
    <row r="225" spans="1:9" ht="15.75">
      <c r="A225" s="233"/>
      <c r="B225" s="204" t="s">
        <v>1575</v>
      </c>
      <c r="C225" s="23"/>
      <c r="D225" s="15"/>
      <c r="E225" s="23"/>
      <c r="F225" s="15"/>
      <c r="G225" s="23"/>
      <c r="H225" s="204" t="s">
        <v>1575</v>
      </c>
      <c r="I225" s="216" t="s">
        <v>1620</v>
      </c>
    </row>
    <row r="226" spans="1:9" ht="15.75">
      <c r="A226" s="233"/>
      <c r="B226" s="204"/>
      <c r="C226" s="23"/>
      <c r="D226" s="15"/>
      <c r="E226" s="23"/>
      <c r="F226" s="15"/>
      <c r="G226" s="23"/>
      <c r="H226" s="204"/>
      <c r="I226" s="216" t="s">
        <v>1620</v>
      </c>
    </row>
    <row r="227" spans="1:9" ht="15">
      <c r="A227" s="233"/>
      <c r="B227" s="205" t="s">
        <v>416</v>
      </c>
      <c r="C227" s="23" t="s">
        <v>430</v>
      </c>
      <c r="D227" s="15" t="s">
        <v>416</v>
      </c>
      <c r="E227" s="29">
        <v>3600</v>
      </c>
      <c r="F227" s="15" t="s">
        <v>416</v>
      </c>
      <c r="G227" s="29">
        <v>18000</v>
      </c>
      <c r="H227" s="205" t="s">
        <v>416</v>
      </c>
      <c r="I227" s="216" t="s">
        <v>1620</v>
      </c>
    </row>
    <row r="228" spans="1:9" ht="15">
      <c r="A228" s="233"/>
      <c r="B228" s="205" t="s">
        <v>417</v>
      </c>
      <c r="C228" s="23" t="s">
        <v>431</v>
      </c>
      <c r="D228" s="15" t="s">
        <v>417</v>
      </c>
      <c r="E228" s="23">
        <v>500</v>
      </c>
      <c r="F228" s="15" t="s">
        <v>417</v>
      </c>
      <c r="G228" s="29">
        <v>2500</v>
      </c>
      <c r="H228" s="205" t="s">
        <v>417</v>
      </c>
      <c r="I228" s="216" t="s">
        <v>1620</v>
      </c>
    </row>
    <row r="229" spans="1:9" ht="15">
      <c r="A229" s="233"/>
      <c r="B229" s="205" t="s">
        <v>418</v>
      </c>
      <c r="C229" s="23" t="s">
        <v>432</v>
      </c>
      <c r="D229" s="15" t="s">
        <v>418</v>
      </c>
      <c r="E229" s="23">
        <v>400</v>
      </c>
      <c r="F229" s="15" t="s">
        <v>418</v>
      </c>
      <c r="G229" s="29">
        <v>2000</v>
      </c>
      <c r="H229" s="205" t="s">
        <v>418</v>
      </c>
      <c r="I229" s="216" t="s">
        <v>1620</v>
      </c>
    </row>
    <row r="230" spans="1:9" ht="15">
      <c r="A230" s="233"/>
      <c r="B230" s="205" t="s">
        <v>419</v>
      </c>
      <c r="C230" s="23" t="s">
        <v>433</v>
      </c>
      <c r="D230" s="15" t="s">
        <v>419</v>
      </c>
      <c r="E230" s="29">
        <v>11800</v>
      </c>
      <c r="F230" s="15" t="s">
        <v>419</v>
      </c>
      <c r="G230" s="29">
        <v>59000</v>
      </c>
      <c r="H230" s="205" t="s">
        <v>419</v>
      </c>
      <c r="I230" s="216" t="s">
        <v>1620</v>
      </c>
    </row>
    <row r="231" spans="1:9" ht="15">
      <c r="A231" s="233"/>
      <c r="B231" s="205" t="s">
        <v>420</v>
      </c>
      <c r="C231" s="23" t="s">
        <v>434</v>
      </c>
      <c r="D231" s="15" t="s">
        <v>420</v>
      </c>
      <c r="E231" s="30" t="s">
        <v>23</v>
      </c>
      <c r="F231" s="15" t="s">
        <v>420</v>
      </c>
      <c r="G231" s="30" t="s">
        <v>23</v>
      </c>
      <c r="H231" s="205" t="s">
        <v>420</v>
      </c>
      <c r="I231" s="216" t="s">
        <v>1620</v>
      </c>
    </row>
    <row r="232" spans="1:9" ht="15">
      <c r="A232" s="233"/>
      <c r="B232" s="205" t="s">
        <v>421</v>
      </c>
      <c r="C232" s="23" t="s">
        <v>435</v>
      </c>
      <c r="D232" s="15" t="s">
        <v>421</v>
      </c>
      <c r="E232" s="23">
        <v>680</v>
      </c>
      <c r="F232" s="15" t="s">
        <v>421</v>
      </c>
      <c r="G232" s="29">
        <v>3400</v>
      </c>
      <c r="H232" s="205" t="s">
        <v>421</v>
      </c>
      <c r="I232" s="216" t="s">
        <v>1620</v>
      </c>
    </row>
    <row r="233" spans="1:9" ht="15">
      <c r="A233" s="233"/>
      <c r="B233" s="205" t="s">
        <v>422</v>
      </c>
      <c r="C233" s="23" t="s">
        <v>436</v>
      </c>
      <c r="D233" s="15" t="s">
        <v>422</v>
      </c>
      <c r="E233" s="30" t="s">
        <v>23</v>
      </c>
      <c r="F233" s="15" t="s">
        <v>422</v>
      </c>
      <c r="G233" s="30" t="s">
        <v>23</v>
      </c>
      <c r="H233" s="205" t="s">
        <v>422</v>
      </c>
      <c r="I233" s="216" t="s">
        <v>1620</v>
      </c>
    </row>
    <row r="234" spans="1:9" ht="15">
      <c r="A234" s="233"/>
      <c r="B234" s="205" t="s">
        <v>423</v>
      </c>
      <c r="C234" s="23" t="s">
        <v>437</v>
      </c>
      <c r="D234" s="15" t="s">
        <v>423</v>
      </c>
      <c r="E234" s="29">
        <v>15800</v>
      </c>
      <c r="F234" s="15" t="s">
        <v>423</v>
      </c>
      <c r="G234" s="29">
        <v>79000</v>
      </c>
      <c r="H234" s="205" t="s">
        <v>423</v>
      </c>
      <c r="I234" s="216" t="s">
        <v>1620</v>
      </c>
    </row>
    <row r="235" spans="1:9" ht="15">
      <c r="A235" s="233"/>
      <c r="B235" s="205" t="s">
        <v>424</v>
      </c>
      <c r="C235" s="23" t="s">
        <v>438</v>
      </c>
      <c r="D235" s="15" t="s">
        <v>424</v>
      </c>
      <c r="E235" s="23">
        <v>280</v>
      </c>
      <c r="F235" s="15" t="s">
        <v>424</v>
      </c>
      <c r="G235" s="29">
        <v>1400</v>
      </c>
      <c r="H235" s="205" t="s">
        <v>424</v>
      </c>
      <c r="I235" s="216" t="s">
        <v>1620</v>
      </c>
    </row>
    <row r="236" spans="1:9" ht="15">
      <c r="A236" s="233"/>
      <c r="B236" s="205" t="s">
        <v>425</v>
      </c>
      <c r="C236" s="23" t="s">
        <v>439</v>
      </c>
      <c r="D236" s="15" t="s">
        <v>425</v>
      </c>
      <c r="E236" s="23">
        <v>100</v>
      </c>
      <c r="F236" s="15" t="s">
        <v>425</v>
      </c>
      <c r="G236" s="23">
        <v>500</v>
      </c>
      <c r="H236" s="205" t="s">
        <v>425</v>
      </c>
      <c r="I236" s="216" t="s">
        <v>1620</v>
      </c>
    </row>
    <row r="237" spans="1:9" ht="15">
      <c r="A237" s="233"/>
      <c r="B237" s="205" t="s">
        <v>426</v>
      </c>
      <c r="C237" s="23" t="s">
        <v>440</v>
      </c>
      <c r="D237" s="15" t="s">
        <v>426</v>
      </c>
      <c r="E237" s="23">
        <v>5</v>
      </c>
      <c r="F237" s="15" t="s">
        <v>426</v>
      </c>
      <c r="G237" s="23">
        <v>25</v>
      </c>
      <c r="H237" s="205" t="s">
        <v>426</v>
      </c>
      <c r="I237" s="216" t="s">
        <v>1620</v>
      </c>
    </row>
    <row r="238" spans="1:9" ht="15">
      <c r="A238" s="233"/>
      <c r="B238" s="205" t="s">
        <v>427</v>
      </c>
      <c r="C238" s="23" t="s">
        <v>441</v>
      </c>
      <c r="D238" s="15" t="s">
        <v>427</v>
      </c>
      <c r="E238" s="23">
        <v>6</v>
      </c>
      <c r="F238" s="15" t="s">
        <v>427</v>
      </c>
      <c r="G238" s="23">
        <v>30</v>
      </c>
      <c r="H238" s="205" t="s">
        <v>427</v>
      </c>
      <c r="I238" s="216" t="s">
        <v>1620</v>
      </c>
    </row>
    <row r="239" spans="1:9" ht="15">
      <c r="A239" s="233"/>
      <c r="B239" s="205" t="s">
        <v>428</v>
      </c>
      <c r="C239" s="23" t="s">
        <v>442</v>
      </c>
      <c r="D239" s="15" t="s">
        <v>428</v>
      </c>
      <c r="E239" s="23">
        <v>600</v>
      </c>
      <c r="F239" s="15" t="s">
        <v>428</v>
      </c>
      <c r="G239" s="29">
        <v>3000</v>
      </c>
      <c r="H239" s="205" t="s">
        <v>428</v>
      </c>
      <c r="I239" s="216" t="s">
        <v>1620</v>
      </c>
    </row>
    <row r="240" spans="1:9" ht="15">
      <c r="A240" s="233"/>
      <c r="B240" s="205" t="s">
        <v>429</v>
      </c>
      <c r="C240" s="23" t="s">
        <v>443</v>
      </c>
      <c r="D240" s="15" t="s">
        <v>429</v>
      </c>
      <c r="E240" s="23">
        <v>360</v>
      </c>
      <c r="F240" s="15" t="s">
        <v>429</v>
      </c>
      <c r="G240" s="29">
        <v>1800</v>
      </c>
      <c r="H240" s="205" t="s">
        <v>429</v>
      </c>
      <c r="I240" s="216" t="s">
        <v>1620</v>
      </c>
    </row>
    <row r="241" spans="1:9" ht="15">
      <c r="A241" s="233"/>
      <c r="B241" s="205" t="s">
        <v>446</v>
      </c>
      <c r="C241" s="23" t="s">
        <v>444</v>
      </c>
      <c r="D241" s="15" t="s">
        <v>446</v>
      </c>
      <c r="E241" s="23">
        <v>100</v>
      </c>
      <c r="F241" s="15" t="s">
        <v>446</v>
      </c>
      <c r="G241" s="23">
        <v>500</v>
      </c>
      <c r="H241" s="205" t="s">
        <v>446</v>
      </c>
      <c r="I241" s="216" t="s">
        <v>1620</v>
      </c>
    </row>
    <row r="242" spans="1:9" ht="15">
      <c r="A242" s="233"/>
      <c r="B242" s="205" t="s">
        <v>445</v>
      </c>
      <c r="C242" s="23" t="s">
        <v>458</v>
      </c>
      <c r="D242" s="15" t="s">
        <v>445</v>
      </c>
      <c r="E242" s="23">
        <v>60</v>
      </c>
      <c r="F242" s="15" t="s">
        <v>445</v>
      </c>
      <c r="G242" s="23">
        <v>300</v>
      </c>
      <c r="H242" s="205" t="s">
        <v>445</v>
      </c>
      <c r="I242" s="216" t="s">
        <v>1620</v>
      </c>
    </row>
    <row r="243" spans="1:9" ht="15">
      <c r="A243" s="233"/>
      <c r="B243" s="205" t="s">
        <v>447</v>
      </c>
      <c r="C243" s="23" t="s">
        <v>459</v>
      </c>
      <c r="D243" s="15" t="s">
        <v>447</v>
      </c>
      <c r="E243" s="23">
        <v>240</v>
      </c>
      <c r="F243" s="15" t="s">
        <v>447</v>
      </c>
      <c r="G243" s="29">
        <v>1200</v>
      </c>
      <c r="H243" s="205" t="s">
        <v>447</v>
      </c>
      <c r="I243" s="216" t="s">
        <v>1620</v>
      </c>
    </row>
    <row r="244" spans="1:9" ht="15">
      <c r="A244" s="233"/>
      <c r="B244" s="205" t="s">
        <v>448</v>
      </c>
      <c r="C244" s="23" t="s">
        <v>460</v>
      </c>
      <c r="D244" s="15" t="s">
        <v>448</v>
      </c>
      <c r="E244" s="23">
        <v>200</v>
      </c>
      <c r="F244" s="15" t="s">
        <v>448</v>
      </c>
      <c r="G244" s="29">
        <v>1000</v>
      </c>
      <c r="H244" s="205" t="s">
        <v>448</v>
      </c>
      <c r="I244" s="216" t="s">
        <v>1620</v>
      </c>
    </row>
    <row r="245" spans="1:9" ht="15">
      <c r="A245" s="233"/>
      <c r="B245" s="205" t="s">
        <v>449</v>
      </c>
      <c r="C245" s="24" t="s">
        <v>23</v>
      </c>
      <c r="D245" s="15" t="s">
        <v>449</v>
      </c>
      <c r="E245" s="23">
        <v>100</v>
      </c>
      <c r="F245" s="15" t="s">
        <v>449</v>
      </c>
      <c r="G245" s="23">
        <v>500</v>
      </c>
      <c r="H245" s="205" t="s">
        <v>449</v>
      </c>
      <c r="I245" s="216" t="s">
        <v>1620</v>
      </c>
    </row>
    <row r="246" spans="1:9" ht="15">
      <c r="A246" s="233"/>
      <c r="B246" s="205" t="s">
        <v>450</v>
      </c>
      <c r="C246" s="24" t="s">
        <v>23</v>
      </c>
      <c r="D246" s="15" t="s">
        <v>450</v>
      </c>
      <c r="E246" s="23">
        <v>100</v>
      </c>
      <c r="F246" s="15" t="s">
        <v>450</v>
      </c>
      <c r="G246" s="23">
        <v>500</v>
      </c>
      <c r="H246" s="205" t="s">
        <v>450</v>
      </c>
      <c r="I246" s="216" t="s">
        <v>1620</v>
      </c>
    </row>
    <row r="247" spans="1:9" ht="15">
      <c r="A247" s="233"/>
      <c r="B247" s="205" t="s">
        <v>451</v>
      </c>
      <c r="C247" s="24" t="s">
        <v>23</v>
      </c>
      <c r="D247" s="15" t="s">
        <v>451</v>
      </c>
      <c r="E247" s="23">
        <v>40</v>
      </c>
      <c r="F247" s="15" t="s">
        <v>451</v>
      </c>
      <c r="G247" s="23">
        <v>200</v>
      </c>
      <c r="H247" s="205" t="s">
        <v>451</v>
      </c>
      <c r="I247" s="216" t="s">
        <v>1620</v>
      </c>
    </row>
    <row r="248" spans="1:9" ht="15">
      <c r="A248" s="233"/>
      <c r="B248" s="205" t="s">
        <v>452</v>
      </c>
      <c r="C248" s="24" t="s">
        <v>23</v>
      </c>
      <c r="D248" s="15" t="s">
        <v>452</v>
      </c>
      <c r="E248" s="23">
        <v>40</v>
      </c>
      <c r="F248" s="15" t="s">
        <v>452</v>
      </c>
      <c r="G248" s="23">
        <v>200</v>
      </c>
      <c r="H248" s="205" t="s">
        <v>452</v>
      </c>
      <c r="I248" s="216" t="s">
        <v>1620</v>
      </c>
    </row>
    <row r="249" spans="1:9" ht="15">
      <c r="A249" s="233"/>
      <c r="B249" s="205" t="s">
        <v>466</v>
      </c>
      <c r="C249" s="23" t="s">
        <v>461</v>
      </c>
      <c r="D249" s="15" t="s">
        <v>466</v>
      </c>
      <c r="E249" s="23">
        <v>120</v>
      </c>
      <c r="F249" s="15" t="s">
        <v>466</v>
      </c>
      <c r="G249" s="23">
        <v>600</v>
      </c>
      <c r="H249" s="205" t="s">
        <v>466</v>
      </c>
      <c r="I249" s="216" t="s">
        <v>1620</v>
      </c>
    </row>
    <row r="250" spans="1:9" ht="15">
      <c r="A250" s="233"/>
      <c r="B250" s="205" t="s">
        <v>467</v>
      </c>
      <c r="C250" s="23" t="s">
        <v>462</v>
      </c>
      <c r="D250" s="15" t="s">
        <v>467</v>
      </c>
      <c r="E250" s="23">
        <v>40</v>
      </c>
      <c r="F250" s="15" t="s">
        <v>467</v>
      </c>
      <c r="G250" s="23">
        <v>200</v>
      </c>
      <c r="H250" s="205" t="s">
        <v>467</v>
      </c>
      <c r="I250" s="216" t="s">
        <v>1620</v>
      </c>
    </row>
    <row r="251" spans="1:9" ht="15">
      <c r="A251" s="233"/>
      <c r="B251" s="205" t="s">
        <v>453</v>
      </c>
      <c r="C251" s="23" t="s">
        <v>463</v>
      </c>
      <c r="D251" s="15" t="s">
        <v>453</v>
      </c>
      <c r="E251" s="23">
        <v>360</v>
      </c>
      <c r="F251" s="15" t="s">
        <v>453</v>
      </c>
      <c r="G251" s="29">
        <v>1800</v>
      </c>
      <c r="H251" s="205" t="s">
        <v>453</v>
      </c>
      <c r="I251" s="216" t="s">
        <v>1620</v>
      </c>
    </row>
    <row r="252" spans="1:9" ht="15">
      <c r="A252" s="233"/>
      <c r="B252" s="205" t="s">
        <v>454</v>
      </c>
      <c r="C252" s="23" t="s">
        <v>464</v>
      </c>
      <c r="D252" s="15" t="s">
        <v>454</v>
      </c>
      <c r="E252" s="23">
        <v>200</v>
      </c>
      <c r="F252" s="15" t="s">
        <v>454</v>
      </c>
      <c r="G252" s="29">
        <v>1000</v>
      </c>
      <c r="H252" s="205" t="s">
        <v>454</v>
      </c>
      <c r="I252" s="216" t="s">
        <v>1620</v>
      </c>
    </row>
    <row r="253" spans="1:9" ht="15">
      <c r="A253" s="233"/>
      <c r="B253" s="205" t="s">
        <v>455</v>
      </c>
      <c r="C253" s="23" t="s">
        <v>465</v>
      </c>
      <c r="D253" s="15" t="s">
        <v>455</v>
      </c>
      <c r="E253" s="23">
        <v>200</v>
      </c>
      <c r="F253" s="15" t="s">
        <v>455</v>
      </c>
      <c r="G253" s="29">
        <v>1000</v>
      </c>
      <c r="H253" s="205" t="s">
        <v>455</v>
      </c>
      <c r="I253" s="216" t="s">
        <v>1620</v>
      </c>
    </row>
    <row r="254" spans="1:9" ht="15">
      <c r="A254" s="233"/>
      <c r="B254" s="205" t="s">
        <v>456</v>
      </c>
      <c r="C254" s="23" t="s">
        <v>468</v>
      </c>
      <c r="D254" s="15" t="s">
        <v>456</v>
      </c>
      <c r="E254" s="29">
        <v>10500</v>
      </c>
      <c r="F254" s="15" t="s">
        <v>456</v>
      </c>
      <c r="G254" s="29">
        <v>52500</v>
      </c>
      <c r="H254" s="205" t="s">
        <v>456</v>
      </c>
      <c r="I254" s="216" t="s">
        <v>1620</v>
      </c>
    </row>
    <row r="255" spans="1:9" ht="15">
      <c r="A255" s="233"/>
      <c r="B255" s="205" t="s">
        <v>457</v>
      </c>
      <c r="C255" s="23" t="s">
        <v>469</v>
      </c>
      <c r="D255" s="15" t="s">
        <v>457</v>
      </c>
      <c r="E255" s="29">
        <v>13000</v>
      </c>
      <c r="F255" s="15" t="s">
        <v>457</v>
      </c>
      <c r="G255" s="29">
        <v>65000</v>
      </c>
      <c r="H255" s="205" t="s">
        <v>457</v>
      </c>
      <c r="I255" s="216" t="s">
        <v>1620</v>
      </c>
    </row>
    <row r="256" spans="1:9" ht="15">
      <c r="A256" s="233"/>
      <c r="B256" s="205" t="s">
        <v>470</v>
      </c>
      <c r="C256" s="23" t="s">
        <v>482</v>
      </c>
      <c r="D256" s="15" t="s">
        <v>470</v>
      </c>
      <c r="E256" s="23">
        <v>200</v>
      </c>
      <c r="F256" s="15" t="s">
        <v>470</v>
      </c>
      <c r="G256" s="29">
        <v>1000</v>
      </c>
      <c r="H256" s="205" t="s">
        <v>470</v>
      </c>
      <c r="I256" s="216" t="s">
        <v>1620</v>
      </c>
    </row>
    <row r="257" spans="1:9" ht="15">
      <c r="A257" s="233"/>
      <c r="B257" s="205" t="s">
        <v>471</v>
      </c>
      <c r="C257" s="23" t="s">
        <v>162</v>
      </c>
      <c r="D257" s="15" t="s">
        <v>471</v>
      </c>
      <c r="E257" s="23">
        <v>10</v>
      </c>
      <c r="F257" s="15" t="s">
        <v>471</v>
      </c>
      <c r="G257" s="23">
        <v>50</v>
      </c>
      <c r="H257" s="205" t="s">
        <v>471</v>
      </c>
      <c r="I257" s="216" t="s">
        <v>1620</v>
      </c>
    </row>
    <row r="258" spans="1:9" ht="15">
      <c r="A258" s="233"/>
      <c r="B258" s="205" t="s">
        <v>472</v>
      </c>
      <c r="C258" s="24" t="s">
        <v>23</v>
      </c>
      <c r="D258" s="15" t="s">
        <v>472</v>
      </c>
      <c r="E258" s="23">
        <v>10</v>
      </c>
      <c r="F258" s="15" t="s">
        <v>472</v>
      </c>
      <c r="G258" s="23">
        <v>50</v>
      </c>
      <c r="H258" s="205" t="s">
        <v>472</v>
      </c>
      <c r="I258" s="216" t="s">
        <v>1620</v>
      </c>
    </row>
    <row r="259" spans="1:9" ht="15">
      <c r="A259" s="233"/>
      <c r="B259" s="205" t="s">
        <v>473</v>
      </c>
      <c r="C259" s="23" t="s">
        <v>483</v>
      </c>
      <c r="D259" s="15" t="s">
        <v>473</v>
      </c>
      <c r="E259" s="23">
        <v>6</v>
      </c>
      <c r="F259" s="15" t="s">
        <v>473</v>
      </c>
      <c r="G259" s="23">
        <v>30</v>
      </c>
      <c r="H259" s="205" t="s">
        <v>473</v>
      </c>
      <c r="I259" s="216" t="s">
        <v>1620</v>
      </c>
    </row>
    <row r="260" spans="1:9" ht="15">
      <c r="A260" s="233"/>
      <c r="B260" s="205" t="s">
        <v>474</v>
      </c>
      <c r="C260" s="23" t="s">
        <v>484</v>
      </c>
      <c r="D260" s="15" t="s">
        <v>474</v>
      </c>
      <c r="E260" s="23">
        <v>100</v>
      </c>
      <c r="F260" s="15" t="s">
        <v>474</v>
      </c>
      <c r="G260" s="23">
        <v>500</v>
      </c>
      <c r="H260" s="205" t="s">
        <v>474</v>
      </c>
      <c r="I260" s="216" t="s">
        <v>1620</v>
      </c>
    </row>
    <row r="261" spans="1:9" ht="15">
      <c r="A261" s="233"/>
      <c r="B261" s="205" t="s">
        <v>475</v>
      </c>
      <c r="C261" s="23" t="s">
        <v>485</v>
      </c>
      <c r="D261" s="15" t="s">
        <v>475</v>
      </c>
      <c r="E261" s="23">
        <v>100</v>
      </c>
      <c r="F261" s="15" t="s">
        <v>475</v>
      </c>
      <c r="G261" s="23">
        <v>500</v>
      </c>
      <c r="H261" s="205" t="s">
        <v>475</v>
      </c>
      <c r="I261" s="216" t="s">
        <v>1620</v>
      </c>
    </row>
    <row r="262" spans="1:9" ht="15">
      <c r="A262" s="233"/>
      <c r="B262" s="205" t="s">
        <v>476</v>
      </c>
      <c r="C262" s="23" t="s">
        <v>486</v>
      </c>
      <c r="D262" s="15" t="s">
        <v>476</v>
      </c>
      <c r="E262" s="23">
        <v>4</v>
      </c>
      <c r="F262" s="15" t="s">
        <v>476</v>
      </c>
      <c r="G262" s="23">
        <v>20</v>
      </c>
      <c r="H262" s="205" t="s">
        <v>476</v>
      </c>
      <c r="I262" s="216" t="s">
        <v>1620</v>
      </c>
    </row>
    <row r="263" spans="1:9" ht="15">
      <c r="A263" s="233"/>
      <c r="B263" s="205" t="s">
        <v>477</v>
      </c>
      <c r="C263" s="23" t="s">
        <v>487</v>
      </c>
      <c r="D263" s="15" t="s">
        <v>477</v>
      </c>
      <c r="E263" s="23">
        <v>10</v>
      </c>
      <c r="F263" s="15" t="s">
        <v>477</v>
      </c>
      <c r="G263" s="23">
        <v>50</v>
      </c>
      <c r="H263" s="205" t="s">
        <v>477</v>
      </c>
      <c r="I263" s="216" t="s">
        <v>1620</v>
      </c>
    </row>
    <row r="264" spans="1:9" ht="15">
      <c r="A264" s="233"/>
      <c r="B264" s="205" t="s">
        <v>478</v>
      </c>
      <c r="C264" s="23" t="s">
        <v>488</v>
      </c>
      <c r="D264" s="15" t="s">
        <v>478</v>
      </c>
      <c r="E264" s="23">
        <v>10</v>
      </c>
      <c r="F264" s="15" t="s">
        <v>478</v>
      </c>
      <c r="G264" s="23">
        <v>50</v>
      </c>
      <c r="H264" s="205" t="s">
        <v>478</v>
      </c>
      <c r="I264" s="216" t="s">
        <v>1620</v>
      </c>
    </row>
    <row r="265" spans="1:9" ht="15">
      <c r="A265" s="233"/>
      <c r="B265" s="205" t="s">
        <v>479</v>
      </c>
      <c r="C265" s="23" t="s">
        <v>489</v>
      </c>
      <c r="D265" s="15" t="s">
        <v>479</v>
      </c>
      <c r="E265" s="23">
        <v>200</v>
      </c>
      <c r="F265" s="15" t="s">
        <v>479</v>
      </c>
      <c r="G265" s="29">
        <v>1000</v>
      </c>
      <c r="H265" s="205" t="s">
        <v>479</v>
      </c>
      <c r="I265" s="216" t="s">
        <v>1620</v>
      </c>
    </row>
    <row r="266" spans="1:9" ht="15">
      <c r="A266" s="233"/>
      <c r="B266" s="205" t="s">
        <v>480</v>
      </c>
      <c r="C266" s="23" t="s">
        <v>490</v>
      </c>
      <c r="D266" s="15" t="s">
        <v>480</v>
      </c>
      <c r="E266" s="30" t="s">
        <v>23</v>
      </c>
      <c r="F266" s="15" t="s">
        <v>480</v>
      </c>
      <c r="G266" s="30" t="s">
        <v>23</v>
      </c>
      <c r="H266" s="205" t="s">
        <v>480</v>
      </c>
      <c r="I266" s="216" t="s">
        <v>1620</v>
      </c>
    </row>
    <row r="267" spans="1:9" ht="15">
      <c r="A267" s="233"/>
      <c r="B267" s="205" t="s">
        <v>481</v>
      </c>
      <c r="C267" s="23" t="s">
        <v>491</v>
      </c>
      <c r="D267" s="15" t="s">
        <v>481</v>
      </c>
      <c r="E267" s="23">
        <v>40</v>
      </c>
      <c r="F267" s="15" t="s">
        <v>481</v>
      </c>
      <c r="G267" s="23">
        <v>200</v>
      </c>
      <c r="H267" s="205" t="s">
        <v>481</v>
      </c>
      <c r="I267" s="216" t="s">
        <v>1620</v>
      </c>
    </row>
    <row r="268" spans="1:9" ht="15">
      <c r="A268" s="233"/>
      <c r="B268" s="205" t="s">
        <v>1598</v>
      </c>
      <c r="C268" s="23" t="s">
        <v>492</v>
      </c>
      <c r="D268" s="15" t="s">
        <v>1598</v>
      </c>
      <c r="E268" s="30" t="s">
        <v>23</v>
      </c>
      <c r="F268" s="15" t="s">
        <v>1598</v>
      </c>
      <c r="G268" s="30" t="s">
        <v>23</v>
      </c>
      <c r="H268" s="205" t="s">
        <v>1598</v>
      </c>
      <c r="I268" s="216" t="s">
        <v>1620</v>
      </c>
    </row>
    <row r="269" spans="1:9" ht="15">
      <c r="A269" s="233"/>
      <c r="B269" s="205" t="s">
        <v>493</v>
      </c>
      <c r="C269" s="23" t="s">
        <v>494</v>
      </c>
      <c r="D269" s="15" t="s">
        <v>493</v>
      </c>
      <c r="E269" s="23">
        <v>8</v>
      </c>
      <c r="F269" s="15" t="s">
        <v>493</v>
      </c>
      <c r="G269" s="23">
        <v>40</v>
      </c>
      <c r="H269" s="205" t="s">
        <v>493</v>
      </c>
      <c r="I269" s="216" t="s">
        <v>1620</v>
      </c>
    </row>
    <row r="270" spans="1:9" ht="15">
      <c r="A270" s="233"/>
      <c r="B270" s="205" t="s">
        <v>495</v>
      </c>
      <c r="C270" s="23" t="s">
        <v>507</v>
      </c>
      <c r="D270" s="15" t="s">
        <v>495</v>
      </c>
      <c r="E270" s="30" t="s">
        <v>23</v>
      </c>
      <c r="F270" s="15" t="s">
        <v>495</v>
      </c>
      <c r="G270" s="30" t="s">
        <v>23</v>
      </c>
      <c r="H270" s="205" t="s">
        <v>495</v>
      </c>
      <c r="I270" s="216" t="s">
        <v>1620</v>
      </c>
    </row>
    <row r="271" spans="1:9" ht="15">
      <c r="A271" s="233"/>
      <c r="B271" s="205" t="s">
        <v>496</v>
      </c>
      <c r="C271" s="23" t="s">
        <v>508</v>
      </c>
      <c r="D271" s="15" t="s">
        <v>496</v>
      </c>
      <c r="E271" s="23">
        <v>100</v>
      </c>
      <c r="F271" s="15" t="s">
        <v>496</v>
      </c>
      <c r="G271" s="23">
        <v>500</v>
      </c>
      <c r="H271" s="205" t="s">
        <v>496</v>
      </c>
      <c r="I271" s="216" t="s">
        <v>1620</v>
      </c>
    </row>
    <row r="272" spans="1:9" ht="15">
      <c r="A272" s="233"/>
      <c r="B272" s="205" t="s">
        <v>497</v>
      </c>
      <c r="C272" s="23" t="s">
        <v>509</v>
      </c>
      <c r="D272" s="15" t="s">
        <v>497</v>
      </c>
      <c r="E272" s="23">
        <v>100</v>
      </c>
      <c r="F272" s="15" t="s">
        <v>497</v>
      </c>
      <c r="G272" s="23">
        <v>500</v>
      </c>
      <c r="H272" s="205" t="s">
        <v>497</v>
      </c>
      <c r="I272" s="216" t="s">
        <v>1620</v>
      </c>
    </row>
    <row r="273" spans="1:9" ht="15">
      <c r="A273" s="233"/>
      <c r="B273" s="205" t="s">
        <v>498</v>
      </c>
      <c r="C273" s="23" t="s">
        <v>510</v>
      </c>
      <c r="D273" s="15" t="s">
        <v>498</v>
      </c>
      <c r="E273" s="23">
        <v>30</v>
      </c>
      <c r="F273" s="15" t="s">
        <v>498</v>
      </c>
      <c r="G273" s="23">
        <v>150</v>
      </c>
      <c r="H273" s="205" t="s">
        <v>498</v>
      </c>
      <c r="I273" s="216" t="s">
        <v>1620</v>
      </c>
    </row>
    <row r="274" spans="1:9" ht="15">
      <c r="A274" s="233"/>
      <c r="B274" s="205" t="s">
        <v>499</v>
      </c>
      <c r="C274" s="23" t="s">
        <v>511</v>
      </c>
      <c r="D274" s="15" t="s">
        <v>499</v>
      </c>
      <c r="E274" s="23">
        <v>200</v>
      </c>
      <c r="F274" s="15" t="s">
        <v>499</v>
      </c>
      <c r="G274" s="29">
        <v>1000</v>
      </c>
      <c r="H274" s="205" t="s">
        <v>499</v>
      </c>
      <c r="I274" s="216" t="s">
        <v>1620</v>
      </c>
    </row>
    <row r="275" spans="1:9" ht="15">
      <c r="A275" s="233"/>
      <c r="B275" s="205" t="s">
        <v>500</v>
      </c>
      <c r="C275" s="24" t="s">
        <v>23</v>
      </c>
      <c r="D275" s="15" t="s">
        <v>500</v>
      </c>
      <c r="E275" s="23">
        <v>100</v>
      </c>
      <c r="F275" s="15" t="s">
        <v>500</v>
      </c>
      <c r="G275" s="23">
        <v>500</v>
      </c>
      <c r="H275" s="205" t="s">
        <v>500</v>
      </c>
      <c r="I275" s="216" t="s">
        <v>1620</v>
      </c>
    </row>
    <row r="276" spans="1:9" ht="15">
      <c r="A276" s="233"/>
      <c r="B276" s="205" t="s">
        <v>514</v>
      </c>
      <c r="C276" s="23" t="s">
        <v>512</v>
      </c>
      <c r="D276" s="15" t="s">
        <v>514</v>
      </c>
      <c r="E276" s="23">
        <v>20</v>
      </c>
      <c r="F276" s="15" t="s">
        <v>514</v>
      </c>
      <c r="G276" s="23">
        <v>100</v>
      </c>
      <c r="H276" s="205" t="s">
        <v>514</v>
      </c>
      <c r="I276" s="216" t="s">
        <v>1620</v>
      </c>
    </row>
    <row r="277" spans="1:9" ht="15">
      <c r="A277" s="233"/>
      <c r="B277" s="205" t="s">
        <v>515</v>
      </c>
      <c r="C277" s="23" t="s">
        <v>512</v>
      </c>
      <c r="D277" s="15" t="s">
        <v>515</v>
      </c>
      <c r="E277" s="23">
        <v>100</v>
      </c>
      <c r="F277" s="15" t="s">
        <v>515</v>
      </c>
      <c r="G277" s="23">
        <v>500</v>
      </c>
      <c r="H277" s="205" t="s">
        <v>515</v>
      </c>
      <c r="I277" s="216" t="s">
        <v>1620</v>
      </c>
    </row>
    <row r="278" spans="1:9" ht="15">
      <c r="A278" s="233"/>
      <c r="B278" s="205" t="s">
        <v>516</v>
      </c>
      <c r="C278" s="23" t="s">
        <v>512</v>
      </c>
      <c r="D278" s="15" t="s">
        <v>516</v>
      </c>
      <c r="E278" s="23">
        <v>20</v>
      </c>
      <c r="F278" s="15" t="s">
        <v>516</v>
      </c>
      <c r="G278" s="23">
        <v>100</v>
      </c>
      <c r="H278" s="205" t="s">
        <v>516</v>
      </c>
      <c r="I278" s="216" t="s">
        <v>1620</v>
      </c>
    </row>
    <row r="279" spans="1:9" ht="15">
      <c r="A279" s="233"/>
      <c r="B279" s="205" t="s">
        <v>501</v>
      </c>
      <c r="C279" s="23" t="s">
        <v>513</v>
      </c>
      <c r="D279" s="15" t="s">
        <v>501</v>
      </c>
      <c r="E279" s="23">
        <v>200</v>
      </c>
      <c r="F279" s="15" t="s">
        <v>501</v>
      </c>
      <c r="G279" s="29">
        <v>1000</v>
      </c>
      <c r="H279" s="205" t="s">
        <v>501</v>
      </c>
      <c r="I279" s="216" t="s">
        <v>1620</v>
      </c>
    </row>
    <row r="280" spans="1:9" ht="15">
      <c r="A280" s="233"/>
      <c r="B280" s="205" t="s">
        <v>502</v>
      </c>
      <c r="C280" s="23" t="s">
        <v>517</v>
      </c>
      <c r="D280" s="15" t="s">
        <v>502</v>
      </c>
      <c r="E280" s="23">
        <v>200</v>
      </c>
      <c r="F280" s="15" t="s">
        <v>502</v>
      </c>
      <c r="G280" s="29">
        <v>1000</v>
      </c>
      <c r="H280" s="205" t="s">
        <v>502</v>
      </c>
      <c r="I280" s="216" t="s">
        <v>1620</v>
      </c>
    </row>
    <row r="281" spans="1:9" ht="15">
      <c r="A281" s="233"/>
      <c r="B281" s="205" t="s">
        <v>503</v>
      </c>
      <c r="C281" s="27" t="s">
        <v>519</v>
      </c>
      <c r="D281" s="15" t="s">
        <v>503</v>
      </c>
      <c r="E281" s="30" t="s">
        <v>23</v>
      </c>
      <c r="F281" s="15" t="s">
        <v>503</v>
      </c>
      <c r="G281" s="30" t="s">
        <v>23</v>
      </c>
      <c r="H281" s="205" t="s">
        <v>503</v>
      </c>
      <c r="I281" s="216" t="s">
        <v>1620</v>
      </c>
    </row>
    <row r="282" spans="1:9" ht="15">
      <c r="A282" s="233"/>
      <c r="B282" s="205" t="s">
        <v>504</v>
      </c>
      <c r="C282" s="23" t="s">
        <v>518</v>
      </c>
      <c r="D282" s="15" t="s">
        <v>504</v>
      </c>
      <c r="E282" s="23">
        <v>200</v>
      </c>
      <c r="F282" s="15" t="s">
        <v>504</v>
      </c>
      <c r="G282" s="29">
        <v>1000</v>
      </c>
      <c r="H282" s="205" t="s">
        <v>504</v>
      </c>
      <c r="I282" s="216" t="s">
        <v>1620</v>
      </c>
    </row>
    <row r="283" spans="1:9" ht="15">
      <c r="A283" s="233"/>
      <c r="B283" s="205" t="s">
        <v>505</v>
      </c>
      <c r="C283" s="23" t="s">
        <v>520</v>
      </c>
      <c r="D283" s="15" t="s">
        <v>505</v>
      </c>
      <c r="E283" s="23">
        <v>14</v>
      </c>
      <c r="F283" s="15" t="s">
        <v>505</v>
      </c>
      <c r="G283" s="23">
        <v>70</v>
      </c>
      <c r="H283" s="205" t="s">
        <v>505</v>
      </c>
      <c r="I283" s="216" t="s">
        <v>1620</v>
      </c>
    </row>
    <row r="284" spans="1:9" ht="15">
      <c r="A284" s="233"/>
      <c r="B284" s="205" t="s">
        <v>506</v>
      </c>
      <c r="C284" s="23" t="s">
        <v>521</v>
      </c>
      <c r="D284" s="15" t="s">
        <v>506</v>
      </c>
      <c r="E284" s="23">
        <v>14</v>
      </c>
      <c r="F284" s="15" t="s">
        <v>506</v>
      </c>
      <c r="G284" s="23">
        <v>70</v>
      </c>
      <c r="H284" s="205" t="s">
        <v>506</v>
      </c>
      <c r="I284" s="216" t="s">
        <v>1620</v>
      </c>
    </row>
    <row r="285" spans="1:9" ht="15">
      <c r="A285" s="233"/>
      <c r="B285" s="205" t="s">
        <v>522</v>
      </c>
      <c r="C285" s="23" t="s">
        <v>537</v>
      </c>
      <c r="D285" s="15" t="s">
        <v>522</v>
      </c>
      <c r="E285" s="29">
        <v>21000</v>
      </c>
      <c r="F285" s="15" t="s">
        <v>522</v>
      </c>
      <c r="G285" s="29">
        <v>105000</v>
      </c>
      <c r="H285" s="205" t="s">
        <v>522</v>
      </c>
      <c r="I285" s="216" t="s">
        <v>1620</v>
      </c>
    </row>
    <row r="286" spans="1:9" ht="15">
      <c r="A286" s="233"/>
      <c r="B286" s="205" t="s">
        <v>523</v>
      </c>
      <c r="C286" s="23" t="s">
        <v>538</v>
      </c>
      <c r="D286" s="15" t="s">
        <v>523</v>
      </c>
      <c r="E286" s="23">
        <v>100</v>
      </c>
      <c r="F286" s="15" t="s">
        <v>523</v>
      </c>
      <c r="G286" s="23">
        <v>500</v>
      </c>
      <c r="H286" s="205" t="s">
        <v>523</v>
      </c>
      <c r="I286" s="216" t="s">
        <v>1620</v>
      </c>
    </row>
    <row r="287" spans="1:9" ht="15">
      <c r="A287" s="233"/>
      <c r="B287" s="205" t="s">
        <v>524</v>
      </c>
      <c r="C287" s="23" t="s">
        <v>539</v>
      </c>
      <c r="D287" s="15" t="s">
        <v>524</v>
      </c>
      <c r="E287" s="29">
        <v>38000</v>
      </c>
      <c r="F287" s="15" t="s">
        <v>524</v>
      </c>
      <c r="G287" s="29">
        <v>190000</v>
      </c>
      <c r="H287" s="205" t="s">
        <v>524</v>
      </c>
      <c r="I287" s="216" t="s">
        <v>1620</v>
      </c>
    </row>
    <row r="288" spans="1:9" ht="15">
      <c r="A288" s="233"/>
      <c r="B288" s="205" t="s">
        <v>525</v>
      </c>
      <c r="C288" s="23" t="s">
        <v>540</v>
      </c>
      <c r="D288" s="15" t="s">
        <v>525</v>
      </c>
      <c r="E288" s="31">
        <v>30</v>
      </c>
      <c r="F288" s="15" t="s">
        <v>525</v>
      </c>
      <c r="G288" s="31">
        <v>150</v>
      </c>
      <c r="H288" s="205" t="s">
        <v>525</v>
      </c>
      <c r="I288" s="216" t="s">
        <v>1620</v>
      </c>
    </row>
    <row r="289" spans="1:13" ht="15">
      <c r="A289" s="234"/>
      <c r="B289" s="206" t="s">
        <v>526</v>
      </c>
      <c r="C289" s="23" t="s">
        <v>541</v>
      </c>
      <c r="D289" s="17" t="s">
        <v>526</v>
      </c>
      <c r="E289" s="23">
        <v>30</v>
      </c>
      <c r="F289" s="17" t="s">
        <v>526</v>
      </c>
      <c r="G289" s="31">
        <v>150</v>
      </c>
      <c r="H289" s="206" t="s">
        <v>526</v>
      </c>
      <c r="I289" s="216" t="s">
        <v>1620</v>
      </c>
      <c r="J289" s="234"/>
      <c r="K289" s="234"/>
      <c r="L289" s="234"/>
      <c r="M289" s="234"/>
    </row>
    <row r="290" spans="1:13" ht="15">
      <c r="A290" s="234"/>
      <c r="B290" s="206" t="s">
        <v>527</v>
      </c>
      <c r="C290" s="23" t="s">
        <v>542</v>
      </c>
      <c r="D290" s="17" t="s">
        <v>527</v>
      </c>
      <c r="E290" s="29">
        <v>11800</v>
      </c>
      <c r="F290" s="17" t="s">
        <v>527</v>
      </c>
      <c r="G290" s="35">
        <v>59000</v>
      </c>
      <c r="H290" s="206" t="s">
        <v>527</v>
      </c>
      <c r="I290" s="216" t="s">
        <v>1620</v>
      </c>
      <c r="J290" s="234"/>
      <c r="K290" s="234"/>
      <c r="L290" s="234"/>
      <c r="M290" s="234"/>
    </row>
    <row r="291" spans="1:13" ht="15">
      <c r="A291" s="234"/>
      <c r="B291" s="206" t="s">
        <v>528</v>
      </c>
      <c r="C291" s="23" t="s">
        <v>543</v>
      </c>
      <c r="D291" s="17" t="s">
        <v>528</v>
      </c>
      <c r="E291" s="29">
        <v>2400</v>
      </c>
      <c r="F291" s="17" t="s">
        <v>528</v>
      </c>
      <c r="G291" s="35">
        <v>12000</v>
      </c>
      <c r="H291" s="206" t="s">
        <v>528</v>
      </c>
      <c r="I291" s="216" t="s">
        <v>1620</v>
      </c>
      <c r="J291" s="234"/>
      <c r="K291" s="234"/>
      <c r="L291" s="234"/>
      <c r="M291" s="234"/>
    </row>
    <row r="292" spans="1:13" ht="15">
      <c r="A292" s="234"/>
      <c r="B292" s="206" t="s">
        <v>529</v>
      </c>
      <c r="C292" s="23" t="s">
        <v>544</v>
      </c>
      <c r="D292" s="17" t="s">
        <v>529</v>
      </c>
      <c r="E292" s="29">
        <v>14200</v>
      </c>
      <c r="F292" s="17" t="s">
        <v>529</v>
      </c>
      <c r="G292" s="35">
        <v>71000</v>
      </c>
      <c r="H292" s="206" t="s">
        <v>529</v>
      </c>
      <c r="I292" s="216" t="s">
        <v>1620</v>
      </c>
      <c r="J292" s="234"/>
      <c r="K292" s="234"/>
      <c r="L292" s="234"/>
      <c r="M292" s="234"/>
    </row>
    <row r="293" spans="1:13" ht="15">
      <c r="A293" s="234"/>
      <c r="B293" s="206" t="s">
        <v>530</v>
      </c>
      <c r="C293" s="23" t="s">
        <v>545</v>
      </c>
      <c r="D293" s="17" t="s">
        <v>530</v>
      </c>
      <c r="E293" s="29">
        <v>19000</v>
      </c>
      <c r="F293" s="17" t="s">
        <v>530</v>
      </c>
      <c r="G293" s="35">
        <v>95000</v>
      </c>
      <c r="H293" s="206" t="s">
        <v>530</v>
      </c>
      <c r="I293" s="216" t="s">
        <v>1620</v>
      </c>
      <c r="J293" s="234"/>
      <c r="K293" s="234"/>
      <c r="L293" s="234"/>
      <c r="M293" s="234"/>
    </row>
    <row r="294" spans="1:13" ht="15">
      <c r="A294" s="234"/>
      <c r="B294" s="206" t="s">
        <v>531</v>
      </c>
      <c r="C294" s="23" t="s">
        <v>546</v>
      </c>
      <c r="D294" s="17" t="s">
        <v>531</v>
      </c>
      <c r="E294" s="29">
        <v>19000</v>
      </c>
      <c r="F294" s="17" t="s">
        <v>531</v>
      </c>
      <c r="G294" s="35">
        <v>95000</v>
      </c>
      <c r="H294" s="206" t="s">
        <v>531</v>
      </c>
      <c r="I294" s="216" t="s">
        <v>1620</v>
      </c>
      <c r="J294" s="234"/>
      <c r="K294" s="234"/>
      <c r="L294" s="234"/>
      <c r="M294" s="234"/>
    </row>
    <row r="295" spans="1:13" ht="15">
      <c r="A295" s="234"/>
      <c r="B295" s="206" t="s">
        <v>532</v>
      </c>
      <c r="C295" s="23" t="s">
        <v>547</v>
      </c>
      <c r="D295" s="17" t="s">
        <v>532</v>
      </c>
      <c r="E295" s="29">
        <v>1100</v>
      </c>
      <c r="F295" s="17" t="s">
        <v>532</v>
      </c>
      <c r="G295" s="35">
        <v>5500</v>
      </c>
      <c r="H295" s="206" t="s">
        <v>532</v>
      </c>
      <c r="I295" s="216" t="s">
        <v>1620</v>
      </c>
      <c r="J295" s="234"/>
      <c r="K295" s="234"/>
      <c r="L295" s="234"/>
      <c r="M295" s="234"/>
    </row>
    <row r="296" spans="1:13" ht="15">
      <c r="A296" s="234"/>
      <c r="B296" s="206" t="s">
        <v>533</v>
      </c>
      <c r="C296" s="23" t="s">
        <v>548</v>
      </c>
      <c r="D296" s="17" t="s">
        <v>533</v>
      </c>
      <c r="E296" s="29">
        <v>6000</v>
      </c>
      <c r="F296" s="17" t="s">
        <v>533</v>
      </c>
      <c r="G296" s="35">
        <v>30000</v>
      </c>
      <c r="H296" s="206" t="s">
        <v>533</v>
      </c>
      <c r="I296" s="216" t="s">
        <v>1620</v>
      </c>
      <c r="J296" s="234"/>
      <c r="K296" s="234"/>
      <c r="L296" s="234"/>
      <c r="M296" s="234"/>
    </row>
    <row r="297" spans="1:13" ht="15">
      <c r="A297" s="234"/>
      <c r="B297" s="206" t="s">
        <v>534</v>
      </c>
      <c r="C297" s="23" t="s">
        <v>549</v>
      </c>
      <c r="D297" s="17" t="s">
        <v>534</v>
      </c>
      <c r="E297" s="29">
        <v>6100</v>
      </c>
      <c r="F297" s="17" t="s">
        <v>534</v>
      </c>
      <c r="G297" s="35">
        <v>30500</v>
      </c>
      <c r="H297" s="206" t="s">
        <v>534</v>
      </c>
      <c r="I297" s="216" t="s">
        <v>1620</v>
      </c>
      <c r="J297" s="234"/>
      <c r="K297" s="234"/>
      <c r="L297" s="234"/>
      <c r="M297" s="234"/>
    </row>
    <row r="298" spans="1:13" ht="15">
      <c r="A298" s="234"/>
      <c r="B298" s="206" t="s">
        <v>535</v>
      </c>
      <c r="C298" s="23" t="s">
        <v>550</v>
      </c>
      <c r="D298" s="17" t="s">
        <v>535</v>
      </c>
      <c r="E298" s="29">
        <v>6000</v>
      </c>
      <c r="F298" s="17" t="s">
        <v>535</v>
      </c>
      <c r="G298" s="35">
        <v>30000</v>
      </c>
      <c r="H298" s="206" t="s">
        <v>535</v>
      </c>
      <c r="I298" s="216" t="s">
        <v>1620</v>
      </c>
      <c r="J298" s="234"/>
      <c r="K298" s="234"/>
      <c r="L298" s="234"/>
      <c r="M298" s="234"/>
    </row>
    <row r="299" spans="1:13" ht="15">
      <c r="A299" s="234"/>
      <c r="B299" s="206" t="s">
        <v>536</v>
      </c>
      <c r="C299" s="23" t="s">
        <v>551</v>
      </c>
      <c r="D299" s="17" t="s">
        <v>536</v>
      </c>
      <c r="E299" s="24" t="s">
        <v>23</v>
      </c>
      <c r="F299" s="17" t="s">
        <v>536</v>
      </c>
      <c r="G299" s="30" t="s">
        <v>23</v>
      </c>
      <c r="H299" s="206" t="s">
        <v>536</v>
      </c>
      <c r="I299" s="216" t="s">
        <v>1620</v>
      </c>
      <c r="J299" s="234"/>
      <c r="K299" s="234"/>
      <c r="L299" s="234"/>
      <c r="M299" s="234"/>
    </row>
    <row r="300" spans="1:13" ht="18.75">
      <c r="A300" s="234"/>
      <c r="B300" s="206" t="s">
        <v>552</v>
      </c>
      <c r="C300" s="23" t="s">
        <v>567</v>
      </c>
      <c r="D300" s="17" t="s">
        <v>552</v>
      </c>
      <c r="E300" s="24" t="s">
        <v>23</v>
      </c>
      <c r="F300" s="17" t="s">
        <v>552</v>
      </c>
      <c r="G300" s="30" t="s">
        <v>23</v>
      </c>
      <c r="H300" s="206" t="s">
        <v>552</v>
      </c>
      <c r="I300" s="216" t="s">
        <v>1620</v>
      </c>
      <c r="J300" s="234"/>
      <c r="K300" s="234"/>
      <c r="L300" s="234"/>
      <c r="M300" s="234"/>
    </row>
    <row r="301" spans="1:13" ht="15">
      <c r="A301" s="234"/>
      <c r="B301" s="206" t="s">
        <v>553</v>
      </c>
      <c r="C301" s="23" t="s">
        <v>568</v>
      </c>
      <c r="D301" s="17" t="s">
        <v>553</v>
      </c>
      <c r="E301" s="23">
        <v>500</v>
      </c>
      <c r="F301" s="17" t="s">
        <v>553</v>
      </c>
      <c r="G301" s="35">
        <v>2500</v>
      </c>
      <c r="H301" s="206" t="s">
        <v>553</v>
      </c>
      <c r="I301" s="216" t="s">
        <v>1620</v>
      </c>
      <c r="J301" s="234"/>
      <c r="K301" s="234"/>
      <c r="L301" s="234"/>
      <c r="M301" s="234"/>
    </row>
    <row r="302" spans="1:13" ht="15">
      <c r="A302" s="234"/>
      <c r="B302" s="206" t="s">
        <v>554</v>
      </c>
      <c r="C302" s="23" t="s">
        <v>540</v>
      </c>
      <c r="D302" s="17" t="s">
        <v>554</v>
      </c>
      <c r="E302" s="23">
        <v>30</v>
      </c>
      <c r="F302" s="17" t="s">
        <v>554</v>
      </c>
      <c r="G302" s="31">
        <v>150</v>
      </c>
      <c r="H302" s="206" t="s">
        <v>554</v>
      </c>
      <c r="I302" s="216" t="s">
        <v>1620</v>
      </c>
      <c r="J302" s="234"/>
      <c r="K302" s="234"/>
      <c r="L302" s="234"/>
      <c r="M302" s="234"/>
    </row>
    <row r="303" spans="1:13" ht="15">
      <c r="A303" s="234"/>
      <c r="B303" s="206" t="s">
        <v>555</v>
      </c>
      <c r="C303" s="23" t="s">
        <v>569</v>
      </c>
      <c r="D303" s="17" t="s">
        <v>555</v>
      </c>
      <c r="E303" s="23">
        <v>600</v>
      </c>
      <c r="F303" s="17" t="s">
        <v>555</v>
      </c>
      <c r="G303" s="35">
        <v>3000</v>
      </c>
      <c r="H303" s="206" t="s">
        <v>555</v>
      </c>
      <c r="I303" s="216" t="s">
        <v>1620</v>
      </c>
      <c r="J303" s="234"/>
      <c r="K303" s="234"/>
      <c r="L303" s="234"/>
      <c r="M303" s="234"/>
    </row>
    <row r="304" spans="1:13" ht="15">
      <c r="A304" s="234"/>
      <c r="B304" s="206" t="s">
        <v>556</v>
      </c>
      <c r="C304" s="23" t="s">
        <v>570</v>
      </c>
      <c r="D304" s="17" t="s">
        <v>556</v>
      </c>
      <c r="E304" s="29">
        <v>1200</v>
      </c>
      <c r="F304" s="17" t="s">
        <v>556</v>
      </c>
      <c r="G304" s="35">
        <v>6000</v>
      </c>
      <c r="H304" s="206" t="s">
        <v>556</v>
      </c>
      <c r="I304" s="216" t="s">
        <v>1620</v>
      </c>
      <c r="J304" s="234"/>
      <c r="K304" s="234"/>
      <c r="L304" s="234"/>
      <c r="M304" s="234"/>
    </row>
    <row r="305" spans="1:13" ht="15">
      <c r="A305" s="234"/>
      <c r="B305" s="206" t="s">
        <v>557</v>
      </c>
      <c r="C305" s="23" t="s">
        <v>571</v>
      </c>
      <c r="D305" s="17" t="s">
        <v>557</v>
      </c>
      <c r="E305" s="23">
        <v>440</v>
      </c>
      <c r="F305" s="17" t="s">
        <v>557</v>
      </c>
      <c r="G305" s="35">
        <v>2200</v>
      </c>
      <c r="H305" s="206" t="s">
        <v>557</v>
      </c>
      <c r="I305" s="216" t="s">
        <v>1620</v>
      </c>
      <c r="J305" s="234"/>
      <c r="K305" s="234"/>
      <c r="L305" s="234"/>
      <c r="M305" s="234"/>
    </row>
    <row r="306" spans="1:13" ht="15">
      <c r="A306" s="234"/>
      <c r="B306" s="206" t="s">
        <v>558</v>
      </c>
      <c r="C306" s="23" t="s">
        <v>190</v>
      </c>
      <c r="D306" s="17" t="s">
        <v>558</v>
      </c>
      <c r="E306" s="23">
        <v>1</v>
      </c>
      <c r="F306" s="17" t="s">
        <v>558</v>
      </c>
      <c r="G306" s="31">
        <v>5</v>
      </c>
      <c r="H306" s="206" t="s">
        <v>558</v>
      </c>
      <c r="I306" s="216" t="s">
        <v>1620</v>
      </c>
      <c r="J306" s="234"/>
      <c r="K306" s="234"/>
      <c r="L306" s="234"/>
      <c r="M306" s="234"/>
    </row>
    <row r="307" spans="1:13" ht="15">
      <c r="A307" s="234"/>
      <c r="B307" s="206" t="s">
        <v>559</v>
      </c>
      <c r="C307" s="23" t="s">
        <v>572</v>
      </c>
      <c r="D307" s="17" t="s">
        <v>559</v>
      </c>
      <c r="E307" s="24" t="s">
        <v>23</v>
      </c>
      <c r="F307" s="17" t="s">
        <v>559</v>
      </c>
      <c r="G307" s="30" t="s">
        <v>23</v>
      </c>
      <c r="H307" s="206" t="s">
        <v>559</v>
      </c>
      <c r="I307" s="216" t="s">
        <v>1620</v>
      </c>
      <c r="J307" s="234"/>
      <c r="K307" s="234"/>
      <c r="L307" s="234"/>
      <c r="M307" s="234"/>
    </row>
    <row r="308" spans="1:13" ht="15">
      <c r="A308" s="234"/>
      <c r="B308" s="206" t="s">
        <v>560</v>
      </c>
      <c r="C308" s="23" t="s">
        <v>573</v>
      </c>
      <c r="D308" s="17" t="s">
        <v>560</v>
      </c>
      <c r="E308" s="23">
        <v>10</v>
      </c>
      <c r="F308" s="17" t="s">
        <v>560</v>
      </c>
      <c r="G308" s="31">
        <v>50</v>
      </c>
      <c r="H308" s="206" t="s">
        <v>560</v>
      </c>
      <c r="I308" s="216" t="s">
        <v>1620</v>
      </c>
      <c r="J308" s="234"/>
      <c r="K308" s="234"/>
      <c r="L308" s="234"/>
      <c r="M308" s="234"/>
    </row>
    <row r="309" spans="1:13" ht="15">
      <c r="A309" s="234"/>
      <c r="B309" s="206" t="s">
        <v>561</v>
      </c>
      <c r="C309" s="23" t="s">
        <v>574</v>
      </c>
      <c r="D309" s="17" t="s">
        <v>561</v>
      </c>
      <c r="E309" s="23">
        <v>100</v>
      </c>
      <c r="F309" s="17" t="s">
        <v>561</v>
      </c>
      <c r="G309" s="31">
        <v>500</v>
      </c>
      <c r="H309" s="206" t="s">
        <v>561</v>
      </c>
      <c r="I309" s="216" t="s">
        <v>1620</v>
      </c>
      <c r="J309" s="234"/>
      <c r="K309" s="234"/>
      <c r="L309" s="234"/>
      <c r="M309" s="234"/>
    </row>
    <row r="310" spans="1:13" ht="15">
      <c r="A310" s="234"/>
      <c r="B310" s="206" t="s">
        <v>562</v>
      </c>
      <c r="C310" s="23" t="s">
        <v>575</v>
      </c>
      <c r="D310" s="17" t="s">
        <v>562</v>
      </c>
      <c r="E310" s="23">
        <v>40</v>
      </c>
      <c r="F310" s="17" t="s">
        <v>562</v>
      </c>
      <c r="G310" s="31">
        <v>200</v>
      </c>
      <c r="H310" s="206" t="s">
        <v>562</v>
      </c>
      <c r="I310" s="216" t="s">
        <v>1620</v>
      </c>
      <c r="J310" s="234"/>
      <c r="K310" s="234"/>
      <c r="L310" s="234"/>
      <c r="M310" s="234"/>
    </row>
    <row r="311" spans="1:13" ht="15">
      <c r="A311" s="234"/>
      <c r="B311" s="206" t="s">
        <v>563</v>
      </c>
      <c r="C311" s="23" t="s">
        <v>576</v>
      </c>
      <c r="D311" s="17" t="s">
        <v>563</v>
      </c>
      <c r="E311" s="23">
        <v>240</v>
      </c>
      <c r="F311" s="17" t="s">
        <v>563</v>
      </c>
      <c r="G311" s="35">
        <v>1200</v>
      </c>
      <c r="H311" s="206" t="s">
        <v>563</v>
      </c>
      <c r="I311" s="216" t="s">
        <v>1620</v>
      </c>
      <c r="J311" s="234"/>
      <c r="K311" s="234"/>
      <c r="L311" s="234"/>
      <c r="M311" s="234"/>
    </row>
    <row r="312" spans="1:13" ht="15">
      <c r="A312" s="234"/>
      <c r="B312" s="206" t="s">
        <v>564</v>
      </c>
      <c r="C312" s="23" t="s">
        <v>577</v>
      </c>
      <c r="D312" s="17" t="s">
        <v>564</v>
      </c>
      <c r="E312" s="23">
        <v>20</v>
      </c>
      <c r="F312" s="17" t="s">
        <v>564</v>
      </c>
      <c r="G312" s="31">
        <v>100</v>
      </c>
      <c r="H312" s="206" t="s">
        <v>564</v>
      </c>
      <c r="I312" s="216" t="s">
        <v>1620</v>
      </c>
      <c r="J312" s="234"/>
      <c r="K312" s="234"/>
      <c r="L312" s="234"/>
      <c r="M312" s="234"/>
    </row>
    <row r="313" spans="1:13" ht="15">
      <c r="A313" s="234"/>
      <c r="B313" s="206" t="s">
        <v>565</v>
      </c>
      <c r="C313" s="23" t="s">
        <v>577</v>
      </c>
      <c r="D313" s="17" t="s">
        <v>565</v>
      </c>
      <c r="E313" s="23">
        <v>400</v>
      </c>
      <c r="F313" s="17" t="s">
        <v>565</v>
      </c>
      <c r="G313" s="35">
        <v>2000</v>
      </c>
      <c r="H313" s="206" t="s">
        <v>565</v>
      </c>
      <c r="I313" s="216" t="s">
        <v>1620</v>
      </c>
      <c r="J313" s="234"/>
      <c r="K313" s="234"/>
      <c r="L313" s="234"/>
      <c r="M313" s="234"/>
    </row>
    <row r="314" spans="1:13" ht="15">
      <c r="A314" s="234"/>
      <c r="B314" s="206" t="s">
        <v>566</v>
      </c>
      <c r="C314" s="27" t="s">
        <v>578</v>
      </c>
      <c r="D314" s="17" t="s">
        <v>566</v>
      </c>
      <c r="E314" s="23">
        <v>2</v>
      </c>
      <c r="F314" s="17" t="s">
        <v>566</v>
      </c>
      <c r="G314" s="31">
        <v>10</v>
      </c>
      <c r="H314" s="206" t="s">
        <v>566</v>
      </c>
      <c r="I314" s="216" t="s">
        <v>1620</v>
      </c>
      <c r="J314" s="234"/>
      <c r="K314" s="234"/>
      <c r="L314" s="234"/>
      <c r="M314" s="234"/>
    </row>
    <row r="315" spans="1:13" ht="15">
      <c r="A315" s="234"/>
      <c r="B315" s="206" t="s">
        <v>579</v>
      </c>
      <c r="C315" s="23" t="s">
        <v>594</v>
      </c>
      <c r="D315" s="17" t="s">
        <v>579</v>
      </c>
      <c r="E315" s="23">
        <v>100</v>
      </c>
      <c r="F315" s="17" t="s">
        <v>579</v>
      </c>
      <c r="G315" s="31">
        <v>500</v>
      </c>
      <c r="H315" s="206" t="s">
        <v>579</v>
      </c>
      <c r="I315" s="216" t="s">
        <v>1620</v>
      </c>
      <c r="J315" s="234"/>
      <c r="K315" s="234"/>
      <c r="L315" s="234"/>
      <c r="M315" s="234"/>
    </row>
    <row r="316" spans="1:13" ht="15">
      <c r="A316" s="234"/>
      <c r="B316" s="206" t="s">
        <v>580</v>
      </c>
      <c r="C316" s="23" t="s">
        <v>595</v>
      </c>
      <c r="D316" s="17" t="s">
        <v>580</v>
      </c>
      <c r="E316" s="23">
        <v>100</v>
      </c>
      <c r="F316" s="17" t="s">
        <v>580</v>
      </c>
      <c r="G316" s="31">
        <v>500</v>
      </c>
      <c r="H316" s="206" t="s">
        <v>580</v>
      </c>
      <c r="I316" s="216" t="s">
        <v>1620</v>
      </c>
      <c r="J316" s="234"/>
      <c r="K316" s="234"/>
      <c r="L316" s="234"/>
      <c r="M316" s="234"/>
    </row>
    <row r="317" spans="1:13" ht="15">
      <c r="A317" s="234"/>
      <c r="B317" s="206" t="s">
        <v>581</v>
      </c>
      <c r="C317" s="23" t="s">
        <v>596</v>
      </c>
      <c r="D317" s="17" t="s">
        <v>581</v>
      </c>
      <c r="E317" s="23">
        <v>2</v>
      </c>
      <c r="F317" s="17" t="s">
        <v>581</v>
      </c>
      <c r="G317" s="31">
        <v>10</v>
      </c>
      <c r="H317" s="206" t="s">
        <v>581</v>
      </c>
      <c r="I317" s="216" t="s">
        <v>1620</v>
      </c>
      <c r="J317" s="234"/>
      <c r="K317" s="234"/>
      <c r="L317" s="234"/>
      <c r="M317" s="234"/>
    </row>
    <row r="318" spans="1:13" ht="15">
      <c r="A318" s="234"/>
      <c r="B318" s="206" t="s">
        <v>582</v>
      </c>
      <c r="C318" s="23" t="s">
        <v>597</v>
      </c>
      <c r="D318" s="17" t="s">
        <v>582</v>
      </c>
      <c r="E318" s="23">
        <v>70</v>
      </c>
      <c r="F318" s="17" t="s">
        <v>582</v>
      </c>
      <c r="G318" s="31">
        <v>350</v>
      </c>
      <c r="H318" s="206" t="s">
        <v>582</v>
      </c>
      <c r="I318" s="216" t="s">
        <v>1620</v>
      </c>
      <c r="J318" s="234"/>
      <c r="K318" s="234"/>
      <c r="L318" s="234"/>
      <c r="M318" s="234"/>
    </row>
    <row r="319" spans="1:13" ht="15">
      <c r="A319" s="234"/>
      <c r="B319" s="206" t="s">
        <v>583</v>
      </c>
      <c r="C319" s="23" t="s">
        <v>598</v>
      </c>
      <c r="D319" s="17" t="s">
        <v>583</v>
      </c>
      <c r="E319" s="23">
        <v>60</v>
      </c>
      <c r="F319" s="17" t="s">
        <v>583</v>
      </c>
      <c r="G319" s="31">
        <v>300</v>
      </c>
      <c r="H319" s="206" t="s">
        <v>583</v>
      </c>
      <c r="I319" s="216" t="s">
        <v>1620</v>
      </c>
      <c r="J319" s="234"/>
      <c r="K319" s="234"/>
      <c r="L319" s="234"/>
      <c r="M319" s="234"/>
    </row>
    <row r="320" spans="1:13" ht="15">
      <c r="A320" s="234"/>
      <c r="B320" s="206" t="s">
        <v>584</v>
      </c>
      <c r="C320" s="23" t="s">
        <v>599</v>
      </c>
      <c r="D320" s="17" t="s">
        <v>584</v>
      </c>
      <c r="E320" s="23">
        <v>28</v>
      </c>
      <c r="F320" s="17" t="s">
        <v>584</v>
      </c>
      <c r="G320" s="31">
        <v>140</v>
      </c>
      <c r="H320" s="206" t="s">
        <v>584</v>
      </c>
      <c r="I320" s="216" t="s">
        <v>1620</v>
      </c>
      <c r="J320" s="234"/>
      <c r="K320" s="234"/>
      <c r="L320" s="234"/>
      <c r="M320" s="234"/>
    </row>
    <row r="321" spans="1:13" ht="15">
      <c r="A321" s="234"/>
      <c r="B321" s="206" t="s">
        <v>585</v>
      </c>
      <c r="C321" s="23" t="s">
        <v>600</v>
      </c>
      <c r="D321" s="17" t="s">
        <v>585</v>
      </c>
      <c r="E321" s="23">
        <v>8</v>
      </c>
      <c r="F321" s="17" t="s">
        <v>585</v>
      </c>
      <c r="G321" s="31">
        <v>40</v>
      </c>
      <c r="H321" s="206" t="s">
        <v>585</v>
      </c>
      <c r="I321" s="216" t="s">
        <v>1620</v>
      </c>
      <c r="J321" s="234"/>
      <c r="K321" s="234"/>
      <c r="L321" s="234"/>
      <c r="M321" s="234"/>
    </row>
    <row r="322" spans="1:13" ht="15">
      <c r="A322" s="234"/>
      <c r="B322" s="206" t="s">
        <v>586</v>
      </c>
      <c r="C322" s="23" t="s">
        <v>601</v>
      </c>
      <c r="D322" s="17" t="s">
        <v>586</v>
      </c>
      <c r="E322" s="23">
        <v>100</v>
      </c>
      <c r="F322" s="17" t="s">
        <v>586</v>
      </c>
      <c r="G322" s="31">
        <v>500</v>
      </c>
      <c r="H322" s="206" t="s">
        <v>586</v>
      </c>
      <c r="I322" s="216" t="s">
        <v>1620</v>
      </c>
      <c r="J322" s="234"/>
      <c r="K322" s="234"/>
      <c r="L322" s="234"/>
      <c r="M322" s="234"/>
    </row>
    <row r="323" spans="1:13" ht="15">
      <c r="A323" s="234"/>
      <c r="B323" s="206" t="s">
        <v>587</v>
      </c>
      <c r="C323" s="23" t="s">
        <v>602</v>
      </c>
      <c r="D323" s="17" t="s">
        <v>587</v>
      </c>
      <c r="E323" s="23">
        <v>400</v>
      </c>
      <c r="F323" s="17" t="s">
        <v>587</v>
      </c>
      <c r="G323" s="35">
        <v>2000</v>
      </c>
      <c r="H323" s="206" t="s">
        <v>587</v>
      </c>
      <c r="I323" s="216" t="s">
        <v>1620</v>
      </c>
      <c r="J323" s="234"/>
      <c r="K323" s="234"/>
      <c r="L323" s="234"/>
      <c r="M323" s="234"/>
    </row>
    <row r="324" spans="1:13" ht="15">
      <c r="A324" s="234"/>
      <c r="B324" s="206" t="s">
        <v>588</v>
      </c>
      <c r="C324" s="23" t="s">
        <v>603</v>
      </c>
      <c r="D324" s="17" t="s">
        <v>588</v>
      </c>
      <c r="E324" s="23">
        <v>40</v>
      </c>
      <c r="F324" s="17" t="s">
        <v>588</v>
      </c>
      <c r="G324" s="31">
        <v>200</v>
      </c>
      <c r="H324" s="206" t="s">
        <v>588</v>
      </c>
      <c r="I324" s="216" t="s">
        <v>1620</v>
      </c>
      <c r="J324" s="234"/>
      <c r="K324" s="234"/>
      <c r="L324" s="234"/>
      <c r="M324" s="234"/>
    </row>
    <row r="325" spans="1:13" ht="15">
      <c r="A325" s="234"/>
      <c r="B325" s="206" t="s">
        <v>589</v>
      </c>
      <c r="C325" s="23" t="s">
        <v>604</v>
      </c>
      <c r="D325" s="17" t="s">
        <v>589</v>
      </c>
      <c r="E325" s="23">
        <v>0.06</v>
      </c>
      <c r="F325" s="17" t="s">
        <v>589</v>
      </c>
      <c r="G325" s="31">
        <v>0.3</v>
      </c>
      <c r="H325" s="206" t="s">
        <v>589</v>
      </c>
      <c r="I325" s="216" t="s">
        <v>1620</v>
      </c>
      <c r="J325" s="234"/>
      <c r="K325" s="234"/>
      <c r="L325" s="234"/>
      <c r="M325" s="234"/>
    </row>
    <row r="326" spans="1:13" ht="15">
      <c r="A326" s="234"/>
      <c r="B326" s="206" t="s">
        <v>590</v>
      </c>
      <c r="C326" s="23" t="s">
        <v>605</v>
      </c>
      <c r="D326" s="17" t="s">
        <v>590</v>
      </c>
      <c r="E326" s="23">
        <v>10</v>
      </c>
      <c r="F326" s="17" t="s">
        <v>590</v>
      </c>
      <c r="G326" s="31">
        <v>50</v>
      </c>
      <c r="H326" s="206" t="s">
        <v>590</v>
      </c>
      <c r="I326" s="216" t="s">
        <v>1620</v>
      </c>
      <c r="J326" s="234"/>
      <c r="K326" s="234"/>
      <c r="L326" s="234"/>
      <c r="M326" s="234"/>
    </row>
    <row r="327" spans="1:13" ht="15">
      <c r="A327" s="234"/>
      <c r="B327" s="206" t="s">
        <v>591</v>
      </c>
      <c r="C327" s="23" t="s">
        <v>606</v>
      </c>
      <c r="D327" s="17" t="s">
        <v>591</v>
      </c>
      <c r="E327" s="23">
        <v>60</v>
      </c>
      <c r="F327" s="17" t="s">
        <v>591</v>
      </c>
      <c r="G327" s="31">
        <v>300</v>
      </c>
      <c r="H327" s="206" t="s">
        <v>591</v>
      </c>
      <c r="I327" s="216" t="s">
        <v>1620</v>
      </c>
      <c r="J327" s="234"/>
      <c r="K327" s="234"/>
      <c r="L327" s="234"/>
      <c r="M327" s="234"/>
    </row>
    <row r="328" spans="1:13" ht="15">
      <c r="A328" s="234"/>
      <c r="B328" s="206" t="s">
        <v>592</v>
      </c>
      <c r="C328" s="23" t="s">
        <v>607</v>
      </c>
      <c r="D328" s="17" t="s">
        <v>592</v>
      </c>
      <c r="E328" s="23">
        <v>6</v>
      </c>
      <c r="F328" s="17" t="s">
        <v>592</v>
      </c>
      <c r="G328" s="31">
        <v>30</v>
      </c>
      <c r="H328" s="206" t="s">
        <v>592</v>
      </c>
      <c r="I328" s="216" t="s">
        <v>1620</v>
      </c>
      <c r="J328" s="234"/>
      <c r="K328" s="234"/>
      <c r="L328" s="234"/>
      <c r="M328" s="234"/>
    </row>
    <row r="329" spans="1:13" ht="15">
      <c r="A329" s="234"/>
      <c r="B329" s="206" t="s">
        <v>593</v>
      </c>
      <c r="C329" s="23" t="s">
        <v>608</v>
      </c>
      <c r="D329" s="17" t="s">
        <v>593</v>
      </c>
      <c r="E329" s="24" t="s">
        <v>23</v>
      </c>
      <c r="F329" s="17" t="s">
        <v>593</v>
      </c>
      <c r="G329" s="30" t="s">
        <v>23</v>
      </c>
      <c r="H329" s="206" t="s">
        <v>593</v>
      </c>
      <c r="I329" s="216" t="s">
        <v>1620</v>
      </c>
      <c r="J329" s="234"/>
      <c r="K329" s="234"/>
      <c r="L329" s="234"/>
      <c r="M329" s="234"/>
    </row>
    <row r="330" spans="1:13" ht="15">
      <c r="A330" s="234"/>
      <c r="B330" s="206" t="s">
        <v>609</v>
      </c>
      <c r="C330" s="23" t="s">
        <v>619</v>
      </c>
      <c r="D330" s="17" t="s">
        <v>609</v>
      </c>
      <c r="E330" s="24" t="s">
        <v>23</v>
      </c>
      <c r="F330" s="17" t="s">
        <v>609</v>
      </c>
      <c r="G330" s="30" t="s">
        <v>23</v>
      </c>
      <c r="H330" s="206" t="s">
        <v>609</v>
      </c>
      <c r="I330" s="216" t="s">
        <v>1620</v>
      </c>
      <c r="J330" s="234"/>
      <c r="K330" s="234"/>
      <c r="L330" s="234"/>
      <c r="M330" s="234"/>
    </row>
    <row r="331" spans="1:13" ht="15">
      <c r="A331" s="234"/>
      <c r="B331" s="206" t="s">
        <v>610</v>
      </c>
      <c r="C331" s="23" t="s">
        <v>620</v>
      </c>
      <c r="D331" s="17" t="s">
        <v>610</v>
      </c>
      <c r="E331" s="24" t="s">
        <v>23</v>
      </c>
      <c r="F331" s="17" t="s">
        <v>610</v>
      </c>
      <c r="G331" s="30" t="s">
        <v>23</v>
      </c>
      <c r="H331" s="206" t="s">
        <v>610</v>
      </c>
      <c r="I331" s="216" t="s">
        <v>1620</v>
      </c>
      <c r="J331" s="234"/>
      <c r="K331" s="234"/>
      <c r="L331" s="234"/>
      <c r="M331" s="234"/>
    </row>
    <row r="332" spans="1:13" ht="15">
      <c r="A332" s="234"/>
      <c r="B332" s="207" t="s">
        <v>1600</v>
      </c>
      <c r="C332" s="23" t="s">
        <v>621</v>
      </c>
      <c r="D332" s="17" t="s">
        <v>1599</v>
      </c>
      <c r="E332" s="23">
        <v>6</v>
      </c>
      <c r="F332" s="17" t="s">
        <v>1599</v>
      </c>
      <c r="G332" s="31">
        <v>30</v>
      </c>
      <c r="H332" s="207" t="s">
        <v>1600</v>
      </c>
      <c r="I332" s="216" t="s">
        <v>1620</v>
      </c>
      <c r="J332" s="234"/>
      <c r="K332" s="234"/>
      <c r="L332" s="234"/>
      <c r="M332" s="234"/>
    </row>
    <row r="333" spans="1:13" ht="15">
      <c r="A333" s="234"/>
      <c r="B333" s="206" t="s">
        <v>611</v>
      </c>
      <c r="C333" s="23" t="s">
        <v>622</v>
      </c>
      <c r="D333" s="17" t="s">
        <v>611</v>
      </c>
      <c r="E333" s="23">
        <v>4</v>
      </c>
      <c r="F333" s="17" t="s">
        <v>611</v>
      </c>
      <c r="G333" s="31">
        <v>20</v>
      </c>
      <c r="H333" s="206" t="s">
        <v>611</v>
      </c>
      <c r="I333" s="216" t="s">
        <v>1620</v>
      </c>
      <c r="J333" s="234"/>
      <c r="K333" s="234"/>
      <c r="L333" s="234"/>
      <c r="M333" s="234"/>
    </row>
    <row r="334" spans="1:13" ht="15">
      <c r="A334" s="234"/>
      <c r="B334" s="206" t="s">
        <v>628</v>
      </c>
      <c r="C334" s="23" t="s">
        <v>623</v>
      </c>
      <c r="D334" s="17" t="s">
        <v>628</v>
      </c>
      <c r="E334" s="29">
        <v>7000</v>
      </c>
      <c r="F334" s="17" t="s">
        <v>628</v>
      </c>
      <c r="G334" s="35">
        <v>35000</v>
      </c>
      <c r="H334" s="206" t="s">
        <v>628</v>
      </c>
      <c r="I334" s="216" t="s">
        <v>1620</v>
      </c>
      <c r="J334" s="234"/>
      <c r="K334" s="234"/>
      <c r="L334" s="234"/>
      <c r="M334" s="234"/>
    </row>
    <row r="335" spans="1:13" ht="15">
      <c r="A335" s="234"/>
      <c r="B335" s="206" t="s">
        <v>629</v>
      </c>
      <c r="C335" s="23" t="s">
        <v>624</v>
      </c>
      <c r="D335" s="17" t="s">
        <v>629</v>
      </c>
      <c r="E335" s="23">
        <v>8</v>
      </c>
      <c r="F335" s="17" t="s">
        <v>629</v>
      </c>
      <c r="G335" s="31">
        <v>40</v>
      </c>
      <c r="H335" s="206" t="s">
        <v>629</v>
      </c>
      <c r="I335" s="216" t="s">
        <v>1620</v>
      </c>
      <c r="J335" s="234"/>
      <c r="K335" s="234"/>
      <c r="L335" s="234"/>
      <c r="M335" s="234"/>
    </row>
    <row r="336" spans="1:13" ht="15">
      <c r="A336" s="234"/>
      <c r="B336" s="206" t="s">
        <v>1551</v>
      </c>
      <c r="C336" s="23" t="s">
        <v>537</v>
      </c>
      <c r="D336" s="17" t="s">
        <v>1551</v>
      </c>
      <c r="E336" s="29">
        <v>21000</v>
      </c>
      <c r="F336" s="17" t="s">
        <v>1551</v>
      </c>
      <c r="G336" s="35">
        <v>105000</v>
      </c>
      <c r="H336" s="206" t="s">
        <v>1551</v>
      </c>
      <c r="I336" s="216" t="s">
        <v>1620</v>
      </c>
      <c r="J336" s="234"/>
      <c r="K336" s="234"/>
      <c r="L336" s="234"/>
      <c r="M336" s="234"/>
    </row>
    <row r="337" spans="1:13" ht="15">
      <c r="A337" s="234"/>
      <c r="B337" s="206" t="s">
        <v>612</v>
      </c>
      <c r="C337" s="23" t="s">
        <v>625</v>
      </c>
      <c r="D337" s="17" t="s">
        <v>612</v>
      </c>
      <c r="E337" s="23">
        <v>900</v>
      </c>
      <c r="F337" s="17" t="s">
        <v>612</v>
      </c>
      <c r="G337" s="35">
        <v>4500</v>
      </c>
      <c r="H337" s="206" t="s">
        <v>612</v>
      </c>
      <c r="I337" s="216" t="s">
        <v>1620</v>
      </c>
      <c r="J337" s="234"/>
      <c r="K337" s="234"/>
      <c r="L337" s="234"/>
      <c r="M337" s="234"/>
    </row>
    <row r="338" spans="1:13" ht="15">
      <c r="A338" s="234"/>
      <c r="B338" s="206" t="s">
        <v>613</v>
      </c>
      <c r="C338" s="23" t="s">
        <v>626</v>
      </c>
      <c r="D338" s="17" t="s">
        <v>613</v>
      </c>
      <c r="E338" s="29">
        <v>70000</v>
      </c>
      <c r="F338" s="17" t="s">
        <v>613</v>
      </c>
      <c r="G338" s="35">
        <v>350000</v>
      </c>
      <c r="H338" s="206" t="s">
        <v>613</v>
      </c>
      <c r="I338" s="216" t="s">
        <v>1620</v>
      </c>
      <c r="J338" s="234"/>
      <c r="K338" s="234"/>
      <c r="L338" s="234"/>
      <c r="M338" s="234"/>
    </row>
    <row r="339" spans="1:13" ht="15">
      <c r="A339" s="234"/>
      <c r="B339" s="206" t="s">
        <v>614</v>
      </c>
      <c r="C339" s="23" t="s">
        <v>360</v>
      </c>
      <c r="D339" s="17" t="s">
        <v>614</v>
      </c>
      <c r="E339" s="23">
        <v>20</v>
      </c>
      <c r="F339" s="17" t="s">
        <v>614</v>
      </c>
      <c r="G339" s="31">
        <v>100</v>
      </c>
      <c r="H339" s="206" t="s">
        <v>614</v>
      </c>
      <c r="I339" s="216" t="s">
        <v>1620</v>
      </c>
      <c r="J339" s="234"/>
      <c r="K339" s="234"/>
      <c r="L339" s="234"/>
      <c r="M339" s="234"/>
    </row>
    <row r="340" spans="1:13" ht="15">
      <c r="A340" s="234"/>
      <c r="B340" s="206" t="s">
        <v>615</v>
      </c>
      <c r="C340" s="23" t="s">
        <v>361</v>
      </c>
      <c r="D340" s="17" t="s">
        <v>615</v>
      </c>
      <c r="E340" s="23">
        <v>10</v>
      </c>
      <c r="F340" s="17" t="s">
        <v>615</v>
      </c>
      <c r="G340" s="31">
        <v>50</v>
      </c>
      <c r="H340" s="206" t="s">
        <v>615</v>
      </c>
      <c r="I340" s="216" t="s">
        <v>1620</v>
      </c>
      <c r="J340" s="234"/>
      <c r="K340" s="234"/>
      <c r="L340" s="234"/>
      <c r="M340" s="234"/>
    </row>
    <row r="341" spans="1:13" ht="15">
      <c r="A341" s="234"/>
      <c r="B341" s="206" t="s">
        <v>616</v>
      </c>
      <c r="C341" s="23" t="s">
        <v>627</v>
      </c>
      <c r="D341" s="17" t="s">
        <v>616</v>
      </c>
      <c r="E341" s="23">
        <v>320</v>
      </c>
      <c r="F341" s="17" t="s">
        <v>616</v>
      </c>
      <c r="G341" s="35">
        <v>1600</v>
      </c>
      <c r="H341" s="206" t="s">
        <v>616</v>
      </c>
      <c r="I341" s="216" t="s">
        <v>1620</v>
      </c>
      <c r="J341" s="234"/>
      <c r="K341" s="234"/>
      <c r="L341" s="234"/>
      <c r="M341" s="234"/>
    </row>
    <row r="342" spans="1:13" ht="15">
      <c r="A342" s="234"/>
      <c r="B342" s="206" t="s">
        <v>617</v>
      </c>
      <c r="C342" s="23" t="s">
        <v>630</v>
      </c>
      <c r="D342" s="17" t="s">
        <v>617</v>
      </c>
      <c r="E342" s="29">
        <v>126400</v>
      </c>
      <c r="F342" s="17" t="s">
        <v>617</v>
      </c>
      <c r="G342" s="35">
        <v>632000</v>
      </c>
      <c r="H342" s="206" t="s">
        <v>617</v>
      </c>
      <c r="I342" s="216" t="s">
        <v>1620</v>
      </c>
      <c r="J342" s="234"/>
      <c r="K342" s="234"/>
      <c r="L342" s="234"/>
      <c r="M342" s="234"/>
    </row>
    <row r="343" spans="1:13" ht="15">
      <c r="A343" s="234"/>
      <c r="B343" s="206" t="s">
        <v>618</v>
      </c>
      <c r="C343" s="23" t="s">
        <v>631</v>
      </c>
      <c r="D343" s="17" t="s">
        <v>618</v>
      </c>
      <c r="E343" s="23">
        <v>200</v>
      </c>
      <c r="F343" s="17" t="s">
        <v>618</v>
      </c>
      <c r="G343" s="35">
        <v>1000</v>
      </c>
      <c r="H343" s="206" t="s">
        <v>618</v>
      </c>
      <c r="I343" s="216" t="s">
        <v>1620</v>
      </c>
      <c r="J343" s="234"/>
      <c r="K343" s="234"/>
      <c r="L343" s="234"/>
      <c r="M343" s="234"/>
    </row>
    <row r="344" spans="1:13" ht="15">
      <c r="A344" s="234"/>
      <c r="B344" s="206" t="s">
        <v>632</v>
      </c>
      <c r="C344" s="23" t="s">
        <v>644</v>
      </c>
      <c r="D344" s="17" t="s">
        <v>632</v>
      </c>
      <c r="E344" s="29">
        <v>14</v>
      </c>
      <c r="F344" s="17" t="s">
        <v>632</v>
      </c>
      <c r="G344" s="35">
        <v>70</v>
      </c>
      <c r="H344" s="206" t="s">
        <v>632</v>
      </c>
      <c r="I344" s="216" t="s">
        <v>1620</v>
      </c>
      <c r="J344" s="234"/>
      <c r="K344" s="234"/>
      <c r="L344" s="234"/>
      <c r="M344" s="234"/>
    </row>
    <row r="345" spans="1:13" ht="15">
      <c r="A345" s="234"/>
      <c r="B345" s="206" t="s">
        <v>633</v>
      </c>
      <c r="C345" s="23" t="s">
        <v>625</v>
      </c>
      <c r="D345" s="17" t="s">
        <v>633</v>
      </c>
      <c r="E345" s="29">
        <v>900</v>
      </c>
      <c r="F345" s="17" t="s">
        <v>633</v>
      </c>
      <c r="G345" s="35">
        <v>4500</v>
      </c>
      <c r="H345" s="206" t="s">
        <v>633</v>
      </c>
      <c r="I345" s="216" t="s">
        <v>1620</v>
      </c>
      <c r="J345" s="234"/>
      <c r="K345" s="234"/>
      <c r="L345" s="234"/>
      <c r="M345" s="234"/>
    </row>
    <row r="346" spans="1:13" ht="15">
      <c r="A346" s="234"/>
      <c r="B346" s="206" t="s">
        <v>668</v>
      </c>
      <c r="C346" s="23" t="s">
        <v>645</v>
      </c>
      <c r="D346" s="17" t="s">
        <v>668</v>
      </c>
      <c r="E346" s="29">
        <v>5700</v>
      </c>
      <c r="F346" s="17" t="s">
        <v>668</v>
      </c>
      <c r="G346" s="35">
        <v>28500</v>
      </c>
      <c r="H346" s="206" t="s">
        <v>668</v>
      </c>
      <c r="I346" s="216" t="s">
        <v>1620</v>
      </c>
      <c r="J346" s="234"/>
      <c r="K346" s="234"/>
      <c r="L346" s="234"/>
      <c r="M346" s="234"/>
    </row>
    <row r="347" spans="1:13" ht="15">
      <c r="A347" s="234"/>
      <c r="B347" s="206" t="s">
        <v>634</v>
      </c>
      <c r="C347" s="23" t="s">
        <v>646</v>
      </c>
      <c r="D347" s="17" t="s">
        <v>634</v>
      </c>
      <c r="E347" s="29">
        <v>5000</v>
      </c>
      <c r="F347" s="17" t="s">
        <v>634</v>
      </c>
      <c r="G347" s="35">
        <v>25000</v>
      </c>
      <c r="H347" s="206" t="s">
        <v>634</v>
      </c>
      <c r="I347" s="216" t="s">
        <v>1620</v>
      </c>
      <c r="J347" s="234"/>
      <c r="K347" s="234"/>
      <c r="L347" s="234"/>
      <c r="M347" s="234"/>
    </row>
    <row r="348" spans="1:13" ht="15">
      <c r="A348" s="234"/>
      <c r="B348" s="206" t="s">
        <v>635</v>
      </c>
      <c r="C348" s="23" t="s">
        <v>647</v>
      </c>
      <c r="D348" s="17" t="s">
        <v>635</v>
      </c>
      <c r="E348" s="29">
        <v>4</v>
      </c>
      <c r="F348" s="17" t="s">
        <v>635</v>
      </c>
      <c r="G348" s="35">
        <v>20</v>
      </c>
      <c r="H348" s="206" t="s">
        <v>635</v>
      </c>
      <c r="I348" s="216" t="s">
        <v>1620</v>
      </c>
      <c r="J348" s="234"/>
      <c r="K348" s="234"/>
      <c r="L348" s="234"/>
      <c r="M348" s="234"/>
    </row>
    <row r="349" spans="1:13" ht="15">
      <c r="A349" s="234"/>
      <c r="B349" s="206" t="s">
        <v>636</v>
      </c>
      <c r="C349" s="24" t="s">
        <v>23</v>
      </c>
      <c r="D349" s="17" t="s">
        <v>636</v>
      </c>
      <c r="E349" s="29">
        <v>10</v>
      </c>
      <c r="F349" s="17" t="s">
        <v>636</v>
      </c>
      <c r="G349" s="35">
        <v>50</v>
      </c>
      <c r="H349" s="206" t="s">
        <v>636</v>
      </c>
      <c r="I349" s="216" t="s">
        <v>1620</v>
      </c>
      <c r="J349" s="234"/>
      <c r="K349" s="234"/>
      <c r="L349" s="234"/>
      <c r="M349" s="234"/>
    </row>
    <row r="350" spans="1:13" ht="15">
      <c r="A350" s="234"/>
      <c r="B350" s="206" t="s">
        <v>637</v>
      </c>
      <c r="C350" s="24" t="s">
        <v>23</v>
      </c>
      <c r="D350" s="17" t="s">
        <v>637</v>
      </c>
      <c r="E350" s="29">
        <v>10</v>
      </c>
      <c r="F350" s="17" t="s">
        <v>637</v>
      </c>
      <c r="G350" s="35">
        <v>50</v>
      </c>
      <c r="H350" s="206" t="s">
        <v>637</v>
      </c>
      <c r="I350" s="216" t="s">
        <v>1620</v>
      </c>
      <c r="J350" s="234"/>
      <c r="K350" s="234"/>
      <c r="L350" s="234"/>
      <c r="M350" s="234"/>
    </row>
    <row r="351" spans="1:13" ht="15">
      <c r="A351" s="234"/>
      <c r="B351" s="206" t="s">
        <v>638</v>
      </c>
      <c r="C351" s="24" t="s">
        <v>23</v>
      </c>
      <c r="D351" s="17" t="s">
        <v>638</v>
      </c>
      <c r="E351" s="33">
        <v>0.5</v>
      </c>
      <c r="F351" s="17" t="s">
        <v>638</v>
      </c>
      <c r="G351" s="37">
        <v>2.5</v>
      </c>
      <c r="H351" s="206" t="s">
        <v>638</v>
      </c>
      <c r="I351" s="216" t="s">
        <v>1620</v>
      </c>
      <c r="J351" s="234"/>
      <c r="K351" s="234"/>
      <c r="L351" s="234"/>
      <c r="M351" s="234"/>
    </row>
    <row r="352" spans="1:13" ht="15">
      <c r="A352" s="234"/>
      <c r="B352" s="206" t="s">
        <v>639</v>
      </c>
      <c r="C352" s="23" t="s">
        <v>648</v>
      </c>
      <c r="D352" s="17" t="s">
        <v>639</v>
      </c>
      <c r="E352" s="29">
        <v>3</v>
      </c>
      <c r="F352" s="17" t="s">
        <v>639</v>
      </c>
      <c r="G352" s="35">
        <v>15</v>
      </c>
      <c r="H352" s="206" t="s">
        <v>639</v>
      </c>
      <c r="I352" s="216" t="s">
        <v>1620</v>
      </c>
      <c r="J352" s="234"/>
      <c r="K352" s="234"/>
      <c r="L352" s="234"/>
      <c r="M352" s="234"/>
    </row>
    <row r="353" spans="1:13" ht="15">
      <c r="A353" s="234"/>
      <c r="B353" s="206" t="s">
        <v>640</v>
      </c>
      <c r="C353" s="23" t="s">
        <v>649</v>
      </c>
      <c r="D353" s="17" t="s">
        <v>640</v>
      </c>
      <c r="E353" s="24" t="s">
        <v>23</v>
      </c>
      <c r="F353" s="17" t="s">
        <v>640</v>
      </c>
      <c r="G353" s="24" t="s">
        <v>23</v>
      </c>
      <c r="H353" s="206" t="s">
        <v>640</v>
      </c>
      <c r="I353" s="216" t="s">
        <v>1620</v>
      </c>
      <c r="J353" s="234"/>
      <c r="K353" s="234"/>
      <c r="L353" s="234"/>
      <c r="M353" s="234"/>
    </row>
    <row r="354" spans="1:13" ht="15">
      <c r="A354" s="234"/>
      <c r="B354" s="206" t="s">
        <v>641</v>
      </c>
      <c r="C354" s="23" t="s">
        <v>650</v>
      </c>
      <c r="D354" s="17" t="s">
        <v>641</v>
      </c>
      <c r="E354" s="24" t="s">
        <v>23</v>
      </c>
      <c r="F354" s="17" t="s">
        <v>641</v>
      </c>
      <c r="G354" s="24" t="s">
        <v>23</v>
      </c>
      <c r="H354" s="206" t="s">
        <v>641</v>
      </c>
      <c r="I354" s="216" t="s">
        <v>1620</v>
      </c>
      <c r="J354" s="234"/>
      <c r="K354" s="234"/>
      <c r="L354" s="234"/>
      <c r="M354" s="234"/>
    </row>
    <row r="355" spans="1:13" ht="15">
      <c r="A355" s="234"/>
      <c r="B355" s="206" t="s">
        <v>642</v>
      </c>
      <c r="C355" s="23" t="s">
        <v>651</v>
      </c>
      <c r="D355" s="17" t="s">
        <v>642</v>
      </c>
      <c r="E355" s="29">
        <v>200</v>
      </c>
      <c r="F355" s="17" t="s">
        <v>642</v>
      </c>
      <c r="G355" s="35">
        <v>1000</v>
      </c>
      <c r="H355" s="206" t="s">
        <v>642</v>
      </c>
      <c r="I355" s="216" t="s">
        <v>1620</v>
      </c>
      <c r="J355" s="234"/>
      <c r="K355" s="234"/>
      <c r="L355" s="234"/>
      <c r="M355" s="234"/>
    </row>
    <row r="356" spans="1:13" ht="15">
      <c r="A356" s="234"/>
      <c r="B356" s="206" t="s">
        <v>643</v>
      </c>
      <c r="C356" s="24" t="s">
        <v>23</v>
      </c>
      <c r="D356" s="17" t="s">
        <v>643</v>
      </c>
      <c r="E356" s="29">
        <v>40</v>
      </c>
      <c r="F356" s="17" t="s">
        <v>643</v>
      </c>
      <c r="G356" s="35">
        <v>200</v>
      </c>
      <c r="H356" s="206" t="s">
        <v>643</v>
      </c>
      <c r="I356" s="216" t="s">
        <v>1620</v>
      </c>
      <c r="J356" s="234"/>
      <c r="K356" s="234"/>
      <c r="L356" s="234"/>
      <c r="M356" s="234"/>
    </row>
    <row r="357" spans="1:13" ht="15">
      <c r="A357" s="234"/>
      <c r="B357" s="206" t="s">
        <v>657</v>
      </c>
      <c r="C357" s="23" t="s">
        <v>652</v>
      </c>
      <c r="D357" s="17" t="s">
        <v>657</v>
      </c>
      <c r="E357" s="29">
        <v>2</v>
      </c>
      <c r="F357" s="17" t="s">
        <v>657</v>
      </c>
      <c r="G357" s="35">
        <v>10</v>
      </c>
      <c r="H357" s="206" t="s">
        <v>657</v>
      </c>
      <c r="I357" s="216" t="s">
        <v>1620</v>
      </c>
      <c r="J357" s="234"/>
      <c r="K357" s="234"/>
      <c r="L357" s="234"/>
      <c r="M357" s="234"/>
    </row>
    <row r="358" spans="1:13" ht="15">
      <c r="A358" s="234"/>
      <c r="B358" s="206" t="s">
        <v>658</v>
      </c>
      <c r="C358" s="23" t="s">
        <v>653</v>
      </c>
      <c r="D358" s="17" t="s">
        <v>658</v>
      </c>
      <c r="E358" s="29">
        <v>2</v>
      </c>
      <c r="F358" s="17" t="s">
        <v>658</v>
      </c>
      <c r="G358" s="35">
        <v>10</v>
      </c>
      <c r="H358" s="206" t="s">
        <v>658</v>
      </c>
      <c r="I358" s="216" t="s">
        <v>1620</v>
      </c>
      <c r="J358" s="234"/>
      <c r="K358" s="234"/>
      <c r="L358" s="234"/>
      <c r="M358" s="234"/>
    </row>
    <row r="359" spans="1:13" ht="15">
      <c r="A359" s="234"/>
      <c r="B359" s="206" t="s">
        <v>659</v>
      </c>
      <c r="C359" s="23" t="s">
        <v>654</v>
      </c>
      <c r="D359" s="17" t="s">
        <v>659</v>
      </c>
      <c r="E359" s="29">
        <v>2</v>
      </c>
      <c r="F359" s="17" t="s">
        <v>659</v>
      </c>
      <c r="G359" s="35">
        <v>10</v>
      </c>
      <c r="H359" s="206" t="s">
        <v>659</v>
      </c>
      <c r="I359" s="216" t="s">
        <v>1620</v>
      </c>
      <c r="J359" s="234"/>
      <c r="K359" s="234"/>
      <c r="L359" s="234"/>
      <c r="M359" s="234"/>
    </row>
    <row r="360" spans="1:13" ht="15">
      <c r="A360" s="234"/>
      <c r="B360" s="206" t="s">
        <v>660</v>
      </c>
      <c r="C360" s="23" t="s">
        <v>655</v>
      </c>
      <c r="D360" s="17" t="s">
        <v>660</v>
      </c>
      <c r="E360" s="29">
        <v>20</v>
      </c>
      <c r="F360" s="17" t="s">
        <v>660</v>
      </c>
      <c r="G360" s="35">
        <v>100</v>
      </c>
      <c r="H360" s="206" t="s">
        <v>660</v>
      </c>
      <c r="I360" s="216" t="s">
        <v>1620</v>
      </c>
      <c r="J360" s="234"/>
      <c r="K360" s="234"/>
      <c r="L360" s="234"/>
      <c r="M360" s="234"/>
    </row>
    <row r="361" spans="1:13" ht="15">
      <c r="A361" s="234"/>
      <c r="B361" s="206" t="s">
        <v>661</v>
      </c>
      <c r="C361" s="23" t="s">
        <v>655</v>
      </c>
      <c r="D361" s="17" t="s">
        <v>661</v>
      </c>
      <c r="E361" s="29">
        <v>2</v>
      </c>
      <c r="F361" s="17" t="s">
        <v>661</v>
      </c>
      <c r="G361" s="35">
        <v>10</v>
      </c>
      <c r="H361" s="206" t="s">
        <v>661</v>
      </c>
      <c r="I361" s="216" t="s">
        <v>1620</v>
      </c>
      <c r="J361" s="234"/>
      <c r="K361" s="234"/>
      <c r="L361" s="234"/>
      <c r="M361" s="234"/>
    </row>
    <row r="362" spans="1:13" ht="15">
      <c r="A362" s="234"/>
      <c r="B362" s="206" t="s">
        <v>662</v>
      </c>
      <c r="C362" s="24" t="s">
        <v>23</v>
      </c>
      <c r="D362" s="17" t="s">
        <v>662</v>
      </c>
      <c r="E362" s="29">
        <v>4</v>
      </c>
      <c r="F362" s="17" t="s">
        <v>662</v>
      </c>
      <c r="G362" s="35">
        <v>20</v>
      </c>
      <c r="H362" s="206" t="s">
        <v>662</v>
      </c>
      <c r="I362" s="216" t="s">
        <v>1620</v>
      </c>
      <c r="J362" s="234"/>
      <c r="K362" s="234"/>
      <c r="L362" s="234"/>
      <c r="M362" s="234"/>
    </row>
    <row r="363" spans="1:13" ht="15">
      <c r="A363" s="234"/>
      <c r="B363" s="206" t="s">
        <v>663</v>
      </c>
      <c r="C363" s="23" t="s">
        <v>656</v>
      </c>
      <c r="D363" s="17" t="s">
        <v>663</v>
      </c>
      <c r="E363" s="29">
        <v>300</v>
      </c>
      <c r="F363" s="17" t="s">
        <v>663</v>
      </c>
      <c r="G363" s="35">
        <v>1500</v>
      </c>
      <c r="H363" s="206" t="s">
        <v>663</v>
      </c>
      <c r="I363" s="216" t="s">
        <v>1620</v>
      </c>
      <c r="J363" s="234"/>
      <c r="K363" s="234"/>
      <c r="L363" s="234"/>
      <c r="M363" s="234"/>
    </row>
    <row r="364" spans="1:13" ht="15">
      <c r="A364" s="234"/>
      <c r="B364" s="206" t="s">
        <v>664</v>
      </c>
      <c r="C364" s="23" t="s">
        <v>669</v>
      </c>
      <c r="D364" s="17" t="s">
        <v>664</v>
      </c>
      <c r="E364" s="29">
        <v>200</v>
      </c>
      <c r="F364" s="17" t="s">
        <v>664</v>
      </c>
      <c r="G364" s="35">
        <v>1000</v>
      </c>
      <c r="H364" s="206" t="s">
        <v>664</v>
      </c>
      <c r="I364" s="216" t="s">
        <v>1620</v>
      </c>
      <c r="J364" s="234"/>
      <c r="K364" s="234"/>
      <c r="L364" s="234"/>
      <c r="M364" s="234"/>
    </row>
    <row r="365" spans="1:13" ht="15">
      <c r="A365" s="234"/>
      <c r="B365" s="206" t="s">
        <v>665</v>
      </c>
      <c r="C365" s="23" t="s">
        <v>670</v>
      </c>
      <c r="D365" s="17" t="s">
        <v>665</v>
      </c>
      <c r="E365" s="29">
        <v>120</v>
      </c>
      <c r="F365" s="17" t="s">
        <v>665</v>
      </c>
      <c r="G365" s="35">
        <v>600</v>
      </c>
      <c r="H365" s="206" t="s">
        <v>665</v>
      </c>
      <c r="I365" s="216" t="s">
        <v>1620</v>
      </c>
      <c r="J365" s="234"/>
      <c r="K365" s="234"/>
      <c r="L365" s="234"/>
      <c r="M365" s="234"/>
    </row>
    <row r="366" spans="1:13" ht="15">
      <c r="A366" s="234"/>
      <c r="B366" s="206" t="s">
        <v>666</v>
      </c>
      <c r="C366" s="23" t="s">
        <v>671</v>
      </c>
      <c r="D366" s="17" t="s">
        <v>666</v>
      </c>
      <c r="E366" s="29">
        <v>100</v>
      </c>
      <c r="F366" s="17" t="s">
        <v>666</v>
      </c>
      <c r="G366" s="35">
        <v>500</v>
      </c>
      <c r="H366" s="206" t="s">
        <v>666</v>
      </c>
      <c r="I366" s="216" t="s">
        <v>1620</v>
      </c>
      <c r="J366" s="234"/>
      <c r="K366" s="234"/>
      <c r="L366" s="234"/>
      <c r="M366" s="234"/>
    </row>
    <row r="367" spans="1:13" ht="15">
      <c r="A367" s="234"/>
      <c r="B367" s="206" t="s">
        <v>667</v>
      </c>
      <c r="C367" s="23" t="s">
        <v>672</v>
      </c>
      <c r="D367" s="17" t="s">
        <v>667</v>
      </c>
      <c r="E367" s="29">
        <v>4900</v>
      </c>
      <c r="F367" s="17" t="s">
        <v>667</v>
      </c>
      <c r="G367" s="35">
        <v>24500</v>
      </c>
      <c r="H367" s="206" t="s">
        <v>667</v>
      </c>
      <c r="I367" s="216" t="s">
        <v>1620</v>
      </c>
      <c r="J367" s="234"/>
      <c r="K367" s="234"/>
      <c r="L367" s="234"/>
      <c r="M367" s="234"/>
    </row>
    <row r="368" spans="1:13" ht="15">
      <c r="A368" s="234"/>
      <c r="B368" s="206" t="s">
        <v>673</v>
      </c>
      <c r="C368" s="23" t="s">
        <v>677</v>
      </c>
      <c r="D368" s="17" t="s">
        <v>673</v>
      </c>
      <c r="E368" s="29">
        <v>40</v>
      </c>
      <c r="F368" s="17" t="s">
        <v>673</v>
      </c>
      <c r="G368" s="35">
        <v>200</v>
      </c>
      <c r="H368" s="206" t="s">
        <v>673</v>
      </c>
      <c r="I368" s="216" t="s">
        <v>1620</v>
      </c>
      <c r="J368" s="234"/>
      <c r="K368" s="234"/>
      <c r="L368" s="234"/>
      <c r="M368" s="234"/>
    </row>
    <row r="369" spans="1:13" ht="15">
      <c r="A369" s="234"/>
      <c r="B369" s="206" t="s">
        <v>674</v>
      </c>
      <c r="C369" s="23" t="s">
        <v>678</v>
      </c>
      <c r="D369" s="17" t="s">
        <v>674</v>
      </c>
      <c r="E369" s="29">
        <v>100</v>
      </c>
      <c r="F369" s="17" t="s">
        <v>674</v>
      </c>
      <c r="G369" s="35">
        <v>500</v>
      </c>
      <c r="H369" s="206" t="s">
        <v>674</v>
      </c>
      <c r="I369" s="216" t="s">
        <v>1620</v>
      </c>
      <c r="J369" s="234"/>
      <c r="K369" s="234"/>
      <c r="L369" s="234"/>
      <c r="M369" s="234"/>
    </row>
    <row r="370" spans="1:13" ht="15">
      <c r="A370" s="234"/>
      <c r="B370" s="206" t="s">
        <v>674</v>
      </c>
      <c r="C370" s="23" t="s">
        <v>679</v>
      </c>
      <c r="D370" s="17" t="s">
        <v>674</v>
      </c>
      <c r="E370" s="29">
        <v>100</v>
      </c>
      <c r="F370" s="17" t="s">
        <v>674</v>
      </c>
      <c r="G370" s="35">
        <v>500</v>
      </c>
      <c r="H370" s="206" t="s">
        <v>674</v>
      </c>
      <c r="I370" s="216" t="s">
        <v>1620</v>
      </c>
      <c r="J370" s="234"/>
      <c r="K370" s="234"/>
      <c r="L370" s="234"/>
      <c r="M370" s="234"/>
    </row>
    <row r="371" spans="1:13" ht="15">
      <c r="A371" s="234"/>
      <c r="B371" s="206" t="s">
        <v>675</v>
      </c>
      <c r="C371" s="23" t="s">
        <v>680</v>
      </c>
      <c r="D371" s="17" t="s">
        <v>675</v>
      </c>
      <c r="E371" s="29">
        <v>400</v>
      </c>
      <c r="F371" s="17" t="s">
        <v>675</v>
      </c>
      <c r="G371" s="35">
        <v>2000</v>
      </c>
      <c r="H371" s="206" t="s">
        <v>675</v>
      </c>
      <c r="I371" s="216" t="s">
        <v>1620</v>
      </c>
      <c r="J371" s="234"/>
      <c r="K371" s="234"/>
      <c r="L371" s="234"/>
      <c r="M371" s="234"/>
    </row>
    <row r="372" spans="1:13" ht="15">
      <c r="A372" s="234"/>
      <c r="B372" s="206" t="s">
        <v>676</v>
      </c>
      <c r="C372" s="23" t="s">
        <v>681</v>
      </c>
      <c r="D372" s="17" t="s">
        <v>676</v>
      </c>
      <c r="E372" s="34" t="s">
        <v>23</v>
      </c>
      <c r="F372" s="17" t="s">
        <v>676</v>
      </c>
      <c r="G372" s="36" t="s">
        <v>23</v>
      </c>
      <c r="H372" s="206" t="s">
        <v>676</v>
      </c>
      <c r="I372" s="216" t="s">
        <v>1620</v>
      </c>
      <c r="J372" s="234"/>
      <c r="K372" s="234"/>
      <c r="L372" s="234"/>
      <c r="M372" s="234"/>
    </row>
    <row r="373" spans="1:13" ht="15">
      <c r="A373" s="234"/>
      <c r="B373" s="206" t="s">
        <v>682</v>
      </c>
      <c r="C373" s="23" t="s">
        <v>709</v>
      </c>
      <c r="D373" s="17" t="s">
        <v>682</v>
      </c>
      <c r="E373" s="34" t="s">
        <v>23</v>
      </c>
      <c r="F373" s="17" t="s">
        <v>682</v>
      </c>
      <c r="G373" s="36" t="s">
        <v>23</v>
      </c>
      <c r="H373" s="206" t="s">
        <v>682</v>
      </c>
      <c r="I373" s="216" t="s">
        <v>1620</v>
      </c>
      <c r="J373" s="234"/>
      <c r="K373" s="234"/>
      <c r="L373" s="234"/>
      <c r="M373" s="234"/>
    </row>
    <row r="374" spans="1:13" ht="15">
      <c r="A374" s="234"/>
      <c r="B374" s="206" t="s">
        <v>683</v>
      </c>
      <c r="C374" s="23" t="s">
        <v>710</v>
      </c>
      <c r="D374" s="17" t="s">
        <v>683</v>
      </c>
      <c r="E374" s="29">
        <v>21000</v>
      </c>
      <c r="F374" s="17" t="s">
        <v>683</v>
      </c>
      <c r="G374" s="35">
        <v>105000</v>
      </c>
      <c r="H374" s="206" t="s">
        <v>683</v>
      </c>
      <c r="I374" s="216" t="s">
        <v>1620</v>
      </c>
      <c r="J374" s="234"/>
      <c r="K374" s="234"/>
      <c r="L374" s="234"/>
      <c r="M374" s="234"/>
    </row>
    <row r="375" spans="1:13" ht="15">
      <c r="A375" s="234"/>
      <c r="B375" s="206" t="s">
        <v>684</v>
      </c>
      <c r="C375" s="23" t="s">
        <v>711</v>
      </c>
      <c r="D375" s="17" t="s">
        <v>684</v>
      </c>
      <c r="E375" s="34" t="s">
        <v>23</v>
      </c>
      <c r="F375" s="17" t="s">
        <v>684</v>
      </c>
      <c r="G375" s="36" t="s">
        <v>23</v>
      </c>
      <c r="H375" s="206" t="s">
        <v>684</v>
      </c>
      <c r="I375" s="216" t="s">
        <v>1620</v>
      </c>
      <c r="J375" s="234"/>
      <c r="K375" s="234"/>
      <c r="L375" s="234"/>
      <c r="M375" s="234"/>
    </row>
    <row r="376" spans="1:13" ht="15">
      <c r="A376" s="234"/>
      <c r="B376" s="206" t="s">
        <v>685</v>
      </c>
      <c r="C376" s="23" t="s">
        <v>712</v>
      </c>
      <c r="D376" s="17" t="s">
        <v>685</v>
      </c>
      <c r="E376" s="29">
        <v>4000</v>
      </c>
      <c r="F376" s="17" t="s">
        <v>685</v>
      </c>
      <c r="G376" s="35">
        <v>20000</v>
      </c>
      <c r="H376" s="206" t="s">
        <v>685</v>
      </c>
      <c r="I376" s="216" t="s">
        <v>1620</v>
      </c>
      <c r="J376" s="234"/>
      <c r="K376" s="234"/>
      <c r="L376" s="234"/>
      <c r="M376" s="234"/>
    </row>
    <row r="377" spans="1:13" ht="15">
      <c r="A377" s="234"/>
      <c r="B377" s="206" t="s">
        <v>686</v>
      </c>
      <c r="C377" s="23" t="s">
        <v>736</v>
      </c>
      <c r="D377" s="17" t="s">
        <v>686</v>
      </c>
      <c r="E377" s="29">
        <v>2000</v>
      </c>
      <c r="F377" s="17" t="s">
        <v>686</v>
      </c>
      <c r="G377" s="35">
        <v>10000</v>
      </c>
      <c r="H377" s="206" t="s">
        <v>686</v>
      </c>
      <c r="I377" s="216" t="s">
        <v>1620</v>
      </c>
      <c r="J377" s="234"/>
      <c r="K377" s="234"/>
      <c r="L377" s="234"/>
      <c r="M377" s="234"/>
    </row>
    <row r="378" spans="1:13" ht="15">
      <c r="A378" s="234"/>
      <c r="B378" s="206" t="s">
        <v>687</v>
      </c>
      <c r="C378" s="23" t="s">
        <v>713</v>
      </c>
      <c r="D378" s="17" t="s">
        <v>687</v>
      </c>
      <c r="E378" s="29">
        <v>20300</v>
      </c>
      <c r="F378" s="17" t="s">
        <v>687</v>
      </c>
      <c r="G378" s="35">
        <v>101500</v>
      </c>
      <c r="H378" s="206" t="s">
        <v>687</v>
      </c>
      <c r="I378" s="216" t="s">
        <v>1620</v>
      </c>
      <c r="J378" s="234"/>
      <c r="K378" s="234"/>
      <c r="L378" s="234"/>
      <c r="M378" s="234"/>
    </row>
    <row r="379" spans="1:13" ht="15">
      <c r="A379" s="234"/>
      <c r="B379" s="206" t="s">
        <v>688</v>
      </c>
      <c r="C379" s="23" t="s">
        <v>714</v>
      </c>
      <c r="D379" s="17" t="s">
        <v>688</v>
      </c>
      <c r="E379" s="29">
        <v>800</v>
      </c>
      <c r="F379" s="17" t="s">
        <v>688</v>
      </c>
      <c r="G379" s="35">
        <v>4000</v>
      </c>
      <c r="H379" s="206" t="s">
        <v>688</v>
      </c>
      <c r="I379" s="216" t="s">
        <v>1620</v>
      </c>
      <c r="J379" s="234"/>
      <c r="K379" s="234"/>
      <c r="L379" s="234"/>
      <c r="M379" s="234"/>
    </row>
    <row r="380" spans="1:13" ht="15">
      <c r="A380" s="234"/>
      <c r="B380" s="206" t="s">
        <v>689</v>
      </c>
      <c r="C380" s="23" t="s">
        <v>715</v>
      </c>
      <c r="D380" s="17" t="s">
        <v>689</v>
      </c>
      <c r="E380" s="29">
        <v>30</v>
      </c>
      <c r="F380" s="17" t="s">
        <v>689</v>
      </c>
      <c r="G380" s="35">
        <v>150</v>
      </c>
      <c r="H380" s="206" t="s">
        <v>689</v>
      </c>
      <c r="I380" s="216" t="s">
        <v>1620</v>
      </c>
      <c r="J380" s="234"/>
      <c r="K380" s="234"/>
      <c r="L380" s="234"/>
      <c r="M380" s="234"/>
    </row>
    <row r="381" spans="1:13" ht="15">
      <c r="A381" s="234"/>
      <c r="B381" s="206" t="s">
        <v>690</v>
      </c>
      <c r="C381" s="23" t="s">
        <v>716</v>
      </c>
      <c r="D381" s="17" t="s">
        <v>690</v>
      </c>
      <c r="E381" s="29">
        <v>4000</v>
      </c>
      <c r="F381" s="17" t="s">
        <v>690</v>
      </c>
      <c r="G381" s="35">
        <v>20000</v>
      </c>
      <c r="H381" s="206" t="s">
        <v>690</v>
      </c>
      <c r="I381" s="216" t="s">
        <v>1620</v>
      </c>
      <c r="J381" s="234"/>
      <c r="K381" s="234"/>
      <c r="L381" s="234"/>
      <c r="M381" s="234"/>
    </row>
    <row r="382" spans="1:13" ht="15">
      <c r="A382" s="234"/>
      <c r="B382" s="206" t="s">
        <v>691</v>
      </c>
      <c r="C382" s="23" t="s">
        <v>717</v>
      </c>
      <c r="D382" s="17" t="s">
        <v>691</v>
      </c>
      <c r="E382" s="29">
        <v>17000</v>
      </c>
      <c r="F382" s="17" t="s">
        <v>691</v>
      </c>
      <c r="G382" s="35">
        <v>85000</v>
      </c>
      <c r="H382" s="206" t="s">
        <v>691</v>
      </c>
      <c r="I382" s="216" t="s">
        <v>1620</v>
      </c>
      <c r="J382" s="234"/>
      <c r="K382" s="234"/>
      <c r="L382" s="234"/>
      <c r="M382" s="234"/>
    </row>
    <row r="383" spans="1:13" ht="15">
      <c r="A383" s="234"/>
      <c r="B383" s="206" t="s">
        <v>692</v>
      </c>
      <c r="C383" s="23" t="s">
        <v>718</v>
      </c>
      <c r="D383" s="17" t="s">
        <v>692</v>
      </c>
      <c r="E383" s="34" t="s">
        <v>23</v>
      </c>
      <c r="F383" s="17" t="s">
        <v>692</v>
      </c>
      <c r="G383" s="36" t="s">
        <v>23</v>
      </c>
      <c r="H383" s="206" t="s">
        <v>692</v>
      </c>
      <c r="I383" s="216" t="s">
        <v>1620</v>
      </c>
      <c r="J383" s="234"/>
      <c r="K383" s="234"/>
      <c r="L383" s="234"/>
      <c r="M383" s="234"/>
    </row>
    <row r="384" spans="1:13" ht="15">
      <c r="A384" s="234"/>
      <c r="B384" s="206" t="s">
        <v>693</v>
      </c>
      <c r="C384" s="23" t="s">
        <v>719</v>
      </c>
      <c r="D384" s="17" t="s">
        <v>693</v>
      </c>
      <c r="E384" s="29">
        <v>200</v>
      </c>
      <c r="F384" s="17" t="s">
        <v>693</v>
      </c>
      <c r="G384" s="35">
        <v>1000</v>
      </c>
      <c r="H384" s="206" t="s">
        <v>693</v>
      </c>
      <c r="I384" s="216" t="s">
        <v>1620</v>
      </c>
      <c r="J384" s="234"/>
      <c r="K384" s="234"/>
      <c r="L384" s="234"/>
      <c r="M384" s="234"/>
    </row>
    <row r="385" spans="1:13" ht="15">
      <c r="A385" s="234"/>
      <c r="B385" s="206" t="s">
        <v>694</v>
      </c>
      <c r="C385" s="23" t="s">
        <v>720</v>
      </c>
      <c r="D385" s="17" t="s">
        <v>694</v>
      </c>
      <c r="E385" s="29">
        <v>120</v>
      </c>
      <c r="F385" s="17" t="s">
        <v>694</v>
      </c>
      <c r="G385" s="35">
        <v>600</v>
      </c>
      <c r="H385" s="206" t="s">
        <v>694</v>
      </c>
      <c r="I385" s="216" t="s">
        <v>1620</v>
      </c>
      <c r="J385" s="234"/>
      <c r="K385" s="234"/>
      <c r="L385" s="234"/>
      <c r="M385" s="234"/>
    </row>
    <row r="386" spans="1:13" ht="15">
      <c r="A386" s="234"/>
      <c r="B386" s="206" t="s">
        <v>695</v>
      </c>
      <c r="C386" s="23" t="s">
        <v>721</v>
      </c>
      <c r="D386" s="17" t="s">
        <v>695</v>
      </c>
      <c r="E386" s="34" t="s">
        <v>23</v>
      </c>
      <c r="F386" s="17" t="s">
        <v>695</v>
      </c>
      <c r="G386" s="36" t="s">
        <v>23</v>
      </c>
      <c r="H386" s="206" t="s">
        <v>695</v>
      </c>
      <c r="I386" s="216" t="s">
        <v>1620</v>
      </c>
      <c r="J386" s="234"/>
      <c r="K386" s="234"/>
      <c r="L386" s="234"/>
      <c r="M386" s="234"/>
    </row>
    <row r="387" spans="1:13" ht="15">
      <c r="A387" s="234"/>
      <c r="B387" s="206" t="s">
        <v>696</v>
      </c>
      <c r="C387" s="23" t="s">
        <v>722</v>
      </c>
      <c r="D387" s="17" t="s">
        <v>696</v>
      </c>
      <c r="E387" s="29">
        <v>6</v>
      </c>
      <c r="F387" s="17" t="s">
        <v>696</v>
      </c>
      <c r="G387" s="35">
        <v>30</v>
      </c>
      <c r="H387" s="206" t="s">
        <v>696</v>
      </c>
      <c r="I387" s="216" t="s">
        <v>1620</v>
      </c>
      <c r="J387" s="234"/>
      <c r="K387" s="234"/>
      <c r="L387" s="234"/>
      <c r="M387" s="234"/>
    </row>
    <row r="388" spans="1:13" ht="15">
      <c r="A388" s="234"/>
      <c r="B388" s="206" t="s">
        <v>697</v>
      </c>
      <c r="C388" s="23" t="s">
        <v>723</v>
      </c>
      <c r="D388" s="17" t="s">
        <v>697</v>
      </c>
      <c r="E388" s="34" t="s">
        <v>23</v>
      </c>
      <c r="F388" s="17" t="s">
        <v>697</v>
      </c>
      <c r="G388" s="36" t="s">
        <v>23</v>
      </c>
      <c r="H388" s="206" t="s">
        <v>697</v>
      </c>
      <c r="I388" s="216" t="s">
        <v>1620</v>
      </c>
      <c r="J388" s="234"/>
      <c r="K388" s="234"/>
      <c r="L388" s="234"/>
      <c r="M388" s="234"/>
    </row>
    <row r="389" spans="1:13" ht="15">
      <c r="A389" s="234"/>
      <c r="B389" s="206" t="s">
        <v>698</v>
      </c>
      <c r="C389" s="23" t="s">
        <v>724</v>
      </c>
      <c r="D389" s="17" t="s">
        <v>698</v>
      </c>
      <c r="E389" s="29">
        <v>2</v>
      </c>
      <c r="F389" s="17" t="s">
        <v>698</v>
      </c>
      <c r="G389" s="35">
        <v>10</v>
      </c>
      <c r="H389" s="206" t="s">
        <v>698</v>
      </c>
      <c r="I389" s="216" t="s">
        <v>1620</v>
      </c>
      <c r="J389" s="234"/>
      <c r="K389" s="234"/>
      <c r="L389" s="234"/>
      <c r="M389" s="234"/>
    </row>
    <row r="390" spans="1:13" ht="15">
      <c r="A390" s="234"/>
      <c r="B390" s="206" t="s">
        <v>699</v>
      </c>
      <c r="C390" s="23" t="s">
        <v>725</v>
      </c>
      <c r="D390" s="17" t="s">
        <v>699</v>
      </c>
      <c r="E390" s="29">
        <v>4800</v>
      </c>
      <c r="F390" s="17" t="s">
        <v>699</v>
      </c>
      <c r="G390" s="35">
        <v>24000</v>
      </c>
      <c r="H390" s="206" t="s">
        <v>699</v>
      </c>
      <c r="I390" s="216" t="s">
        <v>1620</v>
      </c>
      <c r="J390" s="234"/>
      <c r="K390" s="234"/>
      <c r="L390" s="234"/>
      <c r="M390" s="234"/>
    </row>
    <row r="391" spans="1:13" ht="15">
      <c r="A391" s="234"/>
      <c r="B391" s="206" t="s">
        <v>700</v>
      </c>
      <c r="C391" s="23" t="s">
        <v>726</v>
      </c>
      <c r="D391" s="17" t="s">
        <v>700</v>
      </c>
      <c r="E391" s="29">
        <v>500</v>
      </c>
      <c r="F391" s="17" t="s">
        <v>700</v>
      </c>
      <c r="G391" s="35">
        <v>2500</v>
      </c>
      <c r="H391" s="206" t="s">
        <v>700</v>
      </c>
      <c r="I391" s="216" t="s">
        <v>1620</v>
      </c>
      <c r="J391" s="234"/>
      <c r="K391" s="234"/>
      <c r="L391" s="234"/>
      <c r="M391" s="234"/>
    </row>
    <row r="392" spans="1:13" ht="15">
      <c r="A392" s="234"/>
      <c r="B392" s="206" t="s">
        <v>701</v>
      </c>
      <c r="C392" s="23" t="s">
        <v>727</v>
      </c>
      <c r="D392" s="17" t="s">
        <v>701</v>
      </c>
      <c r="E392" s="29">
        <v>2</v>
      </c>
      <c r="F392" s="17" t="s">
        <v>701</v>
      </c>
      <c r="G392" s="35">
        <v>10</v>
      </c>
      <c r="H392" s="206" t="s">
        <v>701</v>
      </c>
      <c r="I392" s="216" t="s">
        <v>1620</v>
      </c>
      <c r="J392" s="234"/>
      <c r="K392" s="234"/>
      <c r="L392" s="234"/>
      <c r="M392" s="234"/>
    </row>
    <row r="393" spans="1:13" ht="15">
      <c r="A393" s="234"/>
      <c r="B393" s="206" t="s">
        <v>702</v>
      </c>
      <c r="C393" s="23" t="s">
        <v>728</v>
      </c>
      <c r="D393" s="17" t="s">
        <v>702</v>
      </c>
      <c r="E393" s="29">
        <v>8</v>
      </c>
      <c r="F393" s="17" t="s">
        <v>702</v>
      </c>
      <c r="G393" s="35">
        <v>40</v>
      </c>
      <c r="H393" s="206" t="s">
        <v>702</v>
      </c>
      <c r="I393" s="216" t="s">
        <v>1620</v>
      </c>
      <c r="J393" s="234"/>
      <c r="K393" s="234"/>
      <c r="L393" s="234"/>
      <c r="M393" s="234"/>
    </row>
    <row r="394" spans="1:13" ht="15">
      <c r="A394" s="234"/>
      <c r="B394" s="206" t="s">
        <v>703</v>
      </c>
      <c r="C394" s="23" t="s">
        <v>729</v>
      </c>
      <c r="D394" s="17" t="s">
        <v>703</v>
      </c>
      <c r="E394" s="29">
        <v>2</v>
      </c>
      <c r="F394" s="17" t="s">
        <v>703</v>
      </c>
      <c r="G394" s="35">
        <v>10</v>
      </c>
      <c r="H394" s="206" t="s">
        <v>703</v>
      </c>
      <c r="I394" s="216" t="s">
        <v>1620</v>
      </c>
      <c r="J394" s="234"/>
      <c r="K394" s="234"/>
      <c r="L394" s="234"/>
      <c r="M394" s="234"/>
    </row>
    <row r="395" spans="1:13" ht="15">
      <c r="A395" s="234"/>
      <c r="B395" s="206" t="s">
        <v>73</v>
      </c>
      <c r="C395" s="23" t="s">
        <v>730</v>
      </c>
      <c r="D395" s="17" t="s">
        <v>73</v>
      </c>
      <c r="E395" s="29">
        <v>60</v>
      </c>
      <c r="F395" s="17" t="s">
        <v>73</v>
      </c>
      <c r="G395" s="35">
        <v>300</v>
      </c>
      <c r="H395" s="206" t="s">
        <v>73</v>
      </c>
      <c r="I395" s="216" t="s">
        <v>1620</v>
      </c>
      <c r="J395" s="234"/>
      <c r="K395" s="234"/>
      <c r="L395" s="234"/>
      <c r="M395" s="234"/>
    </row>
    <row r="396" spans="1:13" ht="15">
      <c r="A396" s="234"/>
      <c r="B396" s="206" t="s">
        <v>704</v>
      </c>
      <c r="C396" s="23" t="s">
        <v>731</v>
      </c>
      <c r="D396" s="17" t="s">
        <v>704</v>
      </c>
      <c r="E396" s="29">
        <v>280</v>
      </c>
      <c r="F396" s="17" t="s">
        <v>704</v>
      </c>
      <c r="G396" s="35">
        <v>1400</v>
      </c>
      <c r="H396" s="206" t="s">
        <v>704</v>
      </c>
      <c r="I396" s="216" t="s">
        <v>1620</v>
      </c>
      <c r="J396" s="234"/>
      <c r="K396" s="234"/>
      <c r="L396" s="234"/>
      <c r="M396" s="234"/>
    </row>
    <row r="397" spans="1:13" ht="15">
      <c r="A397" s="234"/>
      <c r="B397" s="206" t="s">
        <v>705</v>
      </c>
      <c r="C397" s="23" t="s">
        <v>732</v>
      </c>
      <c r="D397" s="17" t="s">
        <v>705</v>
      </c>
      <c r="E397" s="29">
        <v>100</v>
      </c>
      <c r="F397" s="17" t="s">
        <v>705</v>
      </c>
      <c r="G397" s="35">
        <v>500</v>
      </c>
      <c r="H397" s="206" t="s">
        <v>705</v>
      </c>
      <c r="I397" s="216" t="s">
        <v>1620</v>
      </c>
      <c r="J397" s="234"/>
      <c r="K397" s="234"/>
      <c r="L397" s="234"/>
      <c r="M397" s="234"/>
    </row>
    <row r="398" spans="1:13" ht="15">
      <c r="A398" s="234"/>
      <c r="B398" s="206" t="s">
        <v>706</v>
      </c>
      <c r="C398" s="23" t="s">
        <v>733</v>
      </c>
      <c r="D398" s="17" t="s">
        <v>706</v>
      </c>
      <c r="E398" s="29">
        <v>100</v>
      </c>
      <c r="F398" s="17" t="s">
        <v>706</v>
      </c>
      <c r="G398" s="35">
        <v>500</v>
      </c>
      <c r="H398" s="206" t="s">
        <v>706</v>
      </c>
      <c r="I398" s="216" t="s">
        <v>1620</v>
      </c>
      <c r="J398" s="234"/>
      <c r="K398" s="234"/>
      <c r="L398" s="234"/>
      <c r="M398" s="234"/>
    </row>
    <row r="399" spans="1:13" ht="15">
      <c r="A399" s="234"/>
      <c r="B399" s="206" t="s">
        <v>737</v>
      </c>
      <c r="C399" s="23" t="s">
        <v>734</v>
      </c>
      <c r="D399" s="17" t="s">
        <v>737</v>
      </c>
      <c r="E399" s="34" t="s">
        <v>23</v>
      </c>
      <c r="F399" s="17" t="s">
        <v>737</v>
      </c>
      <c r="G399" s="36" t="s">
        <v>23</v>
      </c>
      <c r="H399" s="206" t="s">
        <v>737</v>
      </c>
      <c r="I399" s="216" t="s">
        <v>1620</v>
      </c>
      <c r="J399" s="234"/>
      <c r="K399" s="234"/>
      <c r="L399" s="234"/>
      <c r="M399" s="234"/>
    </row>
    <row r="400" spans="1:13" ht="15">
      <c r="A400" s="234"/>
      <c r="B400" s="206" t="s">
        <v>707</v>
      </c>
      <c r="C400" s="23" t="s">
        <v>735</v>
      </c>
      <c r="D400" s="17" t="s">
        <v>707</v>
      </c>
      <c r="E400" s="34" t="s">
        <v>23</v>
      </c>
      <c r="F400" s="17" t="s">
        <v>707</v>
      </c>
      <c r="G400" s="36" t="s">
        <v>23</v>
      </c>
      <c r="H400" s="206" t="s">
        <v>707</v>
      </c>
      <c r="I400" s="216" t="s">
        <v>1620</v>
      </c>
      <c r="J400" s="234"/>
      <c r="K400" s="234"/>
      <c r="L400" s="234"/>
      <c r="M400" s="234"/>
    </row>
    <row r="401" spans="1:13" ht="15">
      <c r="A401" s="234"/>
      <c r="B401" s="206" t="s">
        <v>708</v>
      </c>
      <c r="C401" s="23" t="s">
        <v>738</v>
      </c>
      <c r="D401" s="17" t="s">
        <v>708</v>
      </c>
      <c r="E401" s="29">
        <v>9000</v>
      </c>
      <c r="F401" s="17" t="s">
        <v>708</v>
      </c>
      <c r="G401" s="35">
        <v>45000</v>
      </c>
      <c r="H401" s="206" t="s">
        <v>708</v>
      </c>
      <c r="I401" s="216" t="s">
        <v>1620</v>
      </c>
      <c r="J401" s="234"/>
      <c r="K401" s="234"/>
      <c r="L401" s="234"/>
      <c r="M401" s="234"/>
    </row>
    <row r="402" spans="1:13" ht="15">
      <c r="A402" s="234"/>
      <c r="B402" s="206" t="s">
        <v>741</v>
      </c>
      <c r="C402" s="23" t="s">
        <v>769</v>
      </c>
      <c r="D402" s="17" t="s">
        <v>741</v>
      </c>
      <c r="E402" s="29">
        <v>99000</v>
      </c>
      <c r="F402" s="17" t="s">
        <v>741</v>
      </c>
      <c r="G402" s="35">
        <v>495000</v>
      </c>
      <c r="H402" s="206" t="s">
        <v>741</v>
      </c>
      <c r="I402" s="216" t="s">
        <v>1620</v>
      </c>
      <c r="J402" s="234"/>
      <c r="K402" s="234"/>
      <c r="L402" s="234"/>
      <c r="M402" s="234"/>
    </row>
    <row r="403" spans="1:13" ht="15">
      <c r="A403" s="234"/>
      <c r="B403" s="206" t="s">
        <v>742</v>
      </c>
      <c r="C403" s="23" t="s">
        <v>770</v>
      </c>
      <c r="D403" s="17" t="s">
        <v>742</v>
      </c>
      <c r="E403" s="29">
        <v>4</v>
      </c>
      <c r="F403" s="17" t="s">
        <v>742</v>
      </c>
      <c r="G403" s="36">
        <v>20</v>
      </c>
      <c r="H403" s="206" t="s">
        <v>742</v>
      </c>
      <c r="I403" s="216" t="s">
        <v>1620</v>
      </c>
      <c r="J403" s="234"/>
      <c r="K403" s="234"/>
      <c r="L403" s="234"/>
      <c r="M403" s="234"/>
    </row>
    <row r="404" spans="1:13" ht="15">
      <c r="A404" s="234"/>
      <c r="B404" s="206" t="s">
        <v>743</v>
      </c>
      <c r="C404" s="23" t="s">
        <v>771</v>
      </c>
      <c r="D404" s="17" t="s">
        <v>743</v>
      </c>
      <c r="E404" s="29">
        <v>8000</v>
      </c>
      <c r="F404" s="17" t="s">
        <v>743</v>
      </c>
      <c r="G404" s="35">
        <v>40000</v>
      </c>
      <c r="H404" s="206" t="s">
        <v>743</v>
      </c>
      <c r="I404" s="216" t="s">
        <v>1620</v>
      </c>
      <c r="J404" s="234"/>
      <c r="K404" s="234"/>
      <c r="L404" s="234"/>
      <c r="M404" s="234"/>
    </row>
    <row r="405" spans="1:13" ht="15">
      <c r="A405" s="234"/>
      <c r="B405" s="206" t="s">
        <v>744</v>
      </c>
      <c r="C405" s="23" t="s">
        <v>437</v>
      </c>
      <c r="D405" s="17" t="s">
        <v>744</v>
      </c>
      <c r="E405" s="29">
        <v>15800</v>
      </c>
      <c r="F405" s="17" t="s">
        <v>744</v>
      </c>
      <c r="G405" s="35">
        <v>79000</v>
      </c>
      <c r="H405" s="206" t="s">
        <v>744</v>
      </c>
      <c r="I405" s="216" t="s">
        <v>1620</v>
      </c>
      <c r="J405" s="234"/>
      <c r="K405" s="234"/>
      <c r="L405" s="234"/>
      <c r="M405" s="234"/>
    </row>
    <row r="406" spans="1:13" ht="15">
      <c r="A406" s="234"/>
      <c r="B406" s="206" t="s">
        <v>745</v>
      </c>
      <c r="C406" s="23" t="s">
        <v>772</v>
      </c>
      <c r="D406" s="17" t="s">
        <v>745</v>
      </c>
      <c r="E406" s="29">
        <v>600</v>
      </c>
      <c r="F406" s="17" t="s">
        <v>745</v>
      </c>
      <c r="G406" s="35">
        <v>3000</v>
      </c>
      <c r="H406" s="206" t="s">
        <v>745</v>
      </c>
      <c r="I406" s="216" t="s">
        <v>1620</v>
      </c>
      <c r="J406" s="234"/>
      <c r="K406" s="234"/>
      <c r="L406" s="234"/>
      <c r="M406" s="234"/>
    </row>
    <row r="407" spans="1:13" ht="15">
      <c r="A407" s="234"/>
      <c r="B407" s="206" t="s">
        <v>746</v>
      </c>
      <c r="C407" s="23" t="s">
        <v>773</v>
      </c>
      <c r="D407" s="17" t="s">
        <v>746</v>
      </c>
      <c r="E407" s="29">
        <v>7000</v>
      </c>
      <c r="F407" s="17" t="s">
        <v>746</v>
      </c>
      <c r="G407" s="35">
        <v>35000</v>
      </c>
      <c r="H407" s="206" t="s">
        <v>746</v>
      </c>
      <c r="I407" s="216" t="s">
        <v>1620</v>
      </c>
      <c r="J407" s="234"/>
      <c r="K407" s="234"/>
      <c r="L407" s="234"/>
      <c r="M407" s="234"/>
    </row>
    <row r="408" spans="1:13" ht="15">
      <c r="A408" s="234"/>
      <c r="B408" s="206" t="s">
        <v>747</v>
      </c>
      <c r="C408" s="23" t="s">
        <v>774</v>
      </c>
      <c r="D408" s="17" t="s">
        <v>747</v>
      </c>
      <c r="E408" s="29">
        <v>800</v>
      </c>
      <c r="F408" s="17" t="s">
        <v>747</v>
      </c>
      <c r="G408" s="35">
        <v>4000</v>
      </c>
      <c r="H408" s="206" t="s">
        <v>747</v>
      </c>
      <c r="I408" s="216" t="s">
        <v>1620</v>
      </c>
      <c r="J408" s="234"/>
      <c r="K408" s="234"/>
      <c r="L408" s="234"/>
      <c r="M408" s="234"/>
    </row>
    <row r="409" spans="1:13" ht="15">
      <c r="A409" s="234"/>
      <c r="B409" s="206" t="s">
        <v>748</v>
      </c>
      <c r="C409" s="23" t="s">
        <v>775</v>
      </c>
      <c r="D409" s="17" t="s">
        <v>748</v>
      </c>
      <c r="E409" s="29">
        <v>200</v>
      </c>
      <c r="F409" s="17" t="s">
        <v>748</v>
      </c>
      <c r="G409" s="35">
        <v>1000</v>
      </c>
      <c r="H409" s="206" t="s">
        <v>748</v>
      </c>
      <c r="I409" s="216" t="s">
        <v>1620</v>
      </c>
      <c r="J409" s="234"/>
      <c r="K409" s="234"/>
      <c r="L409" s="234"/>
      <c r="M409" s="234"/>
    </row>
    <row r="410" spans="1:13" ht="15">
      <c r="A410" s="234"/>
      <c r="B410" s="206" t="s">
        <v>749</v>
      </c>
      <c r="C410" s="23" t="s">
        <v>776</v>
      </c>
      <c r="D410" s="17" t="s">
        <v>749</v>
      </c>
      <c r="E410" s="29">
        <v>100</v>
      </c>
      <c r="F410" s="17" t="s">
        <v>749</v>
      </c>
      <c r="G410" s="35">
        <v>500</v>
      </c>
      <c r="H410" s="206" t="s">
        <v>749</v>
      </c>
      <c r="I410" s="216" t="s">
        <v>1620</v>
      </c>
      <c r="J410" s="234"/>
      <c r="K410" s="234"/>
      <c r="L410" s="234"/>
      <c r="M410" s="234"/>
    </row>
    <row r="411" spans="1:13" ht="15">
      <c r="A411" s="234"/>
      <c r="B411" s="206" t="s">
        <v>750</v>
      </c>
      <c r="C411" s="23" t="s">
        <v>720</v>
      </c>
      <c r="D411" s="17" t="s">
        <v>750</v>
      </c>
      <c r="E411" s="29">
        <v>120</v>
      </c>
      <c r="F411" s="17" t="s">
        <v>750</v>
      </c>
      <c r="G411" s="35">
        <v>600</v>
      </c>
      <c r="H411" s="206" t="s">
        <v>750</v>
      </c>
      <c r="I411" s="216" t="s">
        <v>1620</v>
      </c>
      <c r="J411" s="234"/>
      <c r="K411" s="234"/>
      <c r="L411" s="234"/>
      <c r="M411" s="234"/>
    </row>
    <row r="412" spans="1:13" ht="15">
      <c r="A412" s="234"/>
      <c r="B412" s="206" t="s">
        <v>751</v>
      </c>
      <c r="C412" s="23" t="s">
        <v>777</v>
      </c>
      <c r="D412" s="17" t="s">
        <v>751</v>
      </c>
      <c r="E412" s="29">
        <v>140000</v>
      </c>
      <c r="F412" s="17" t="s">
        <v>751</v>
      </c>
      <c r="G412" s="35">
        <v>700000</v>
      </c>
      <c r="H412" s="206" t="s">
        <v>751</v>
      </c>
      <c r="I412" s="216" t="s">
        <v>1620</v>
      </c>
      <c r="J412" s="234"/>
      <c r="K412" s="234"/>
      <c r="L412" s="234"/>
      <c r="M412" s="234"/>
    </row>
    <row r="413" spans="1:13" ht="15">
      <c r="A413" s="234"/>
      <c r="B413" s="206" t="s">
        <v>752</v>
      </c>
      <c r="C413" s="23" t="s">
        <v>778</v>
      </c>
      <c r="D413" s="17" t="s">
        <v>752</v>
      </c>
      <c r="E413" s="29">
        <v>20</v>
      </c>
      <c r="F413" s="17" t="s">
        <v>752</v>
      </c>
      <c r="G413" s="35">
        <v>100</v>
      </c>
      <c r="H413" s="206" t="s">
        <v>752</v>
      </c>
      <c r="I413" s="216" t="s">
        <v>1620</v>
      </c>
      <c r="J413" s="234"/>
      <c r="K413" s="234"/>
      <c r="L413" s="234"/>
      <c r="M413" s="234"/>
    </row>
    <row r="414" spans="1:13" ht="15">
      <c r="A414" s="234"/>
      <c r="B414" s="206" t="s">
        <v>753</v>
      </c>
      <c r="C414" s="23" t="s">
        <v>779</v>
      </c>
      <c r="D414" s="17" t="s">
        <v>753</v>
      </c>
      <c r="E414" s="29">
        <v>5</v>
      </c>
      <c r="F414" s="17" t="s">
        <v>753</v>
      </c>
      <c r="G414" s="35">
        <v>25</v>
      </c>
      <c r="H414" s="206" t="s">
        <v>753</v>
      </c>
      <c r="I414" s="216" t="s">
        <v>1620</v>
      </c>
      <c r="J414" s="234"/>
      <c r="K414" s="234"/>
      <c r="L414" s="234"/>
      <c r="M414" s="234"/>
    </row>
    <row r="415" spans="1:13" ht="15">
      <c r="A415" s="234"/>
      <c r="B415" s="206" t="s">
        <v>754</v>
      </c>
      <c r="C415" s="24" t="s">
        <v>23</v>
      </c>
      <c r="D415" s="17" t="s">
        <v>754</v>
      </c>
      <c r="E415" s="33">
        <v>1.1</v>
      </c>
      <c r="F415" s="17" t="s">
        <v>754</v>
      </c>
      <c r="G415" s="37">
        <v>5.5</v>
      </c>
      <c r="H415" s="206" t="s">
        <v>754</v>
      </c>
      <c r="I415" s="216" t="s">
        <v>1620</v>
      </c>
      <c r="J415" s="234"/>
      <c r="K415" s="234"/>
      <c r="L415" s="234"/>
      <c r="M415" s="234"/>
    </row>
    <row r="416" spans="1:13" ht="15">
      <c r="A416" s="234"/>
      <c r="B416" s="206" t="s">
        <v>755</v>
      </c>
      <c r="C416" s="23" t="s">
        <v>780</v>
      </c>
      <c r="D416" s="17" t="s">
        <v>755</v>
      </c>
      <c r="E416" s="29">
        <v>600</v>
      </c>
      <c r="F416" s="17" t="s">
        <v>755</v>
      </c>
      <c r="G416" s="35">
        <v>3000</v>
      </c>
      <c r="H416" s="206" t="s">
        <v>755</v>
      </c>
      <c r="I416" s="216" t="s">
        <v>1620</v>
      </c>
      <c r="J416" s="234"/>
      <c r="K416" s="234"/>
      <c r="L416" s="234"/>
      <c r="M416" s="234"/>
    </row>
    <row r="417" spans="1:13" ht="15">
      <c r="A417" s="234"/>
      <c r="B417" s="206" t="s">
        <v>756</v>
      </c>
      <c r="C417" s="23" t="s">
        <v>781</v>
      </c>
      <c r="D417" s="17" t="s">
        <v>756</v>
      </c>
      <c r="E417" s="29">
        <v>200</v>
      </c>
      <c r="F417" s="17" t="s">
        <v>756</v>
      </c>
      <c r="G417" s="35">
        <v>1000</v>
      </c>
      <c r="H417" s="206" t="s">
        <v>756</v>
      </c>
      <c r="I417" s="216" t="s">
        <v>1620</v>
      </c>
      <c r="J417" s="234"/>
      <c r="K417" s="234"/>
      <c r="L417" s="234"/>
      <c r="M417" s="234"/>
    </row>
    <row r="418" spans="1:13" ht="15">
      <c r="A418" s="234"/>
      <c r="B418" s="206" t="s">
        <v>757</v>
      </c>
      <c r="C418" s="23" t="s">
        <v>782</v>
      </c>
      <c r="D418" s="17" t="s">
        <v>757</v>
      </c>
      <c r="E418" s="29">
        <v>5</v>
      </c>
      <c r="F418" s="17" t="s">
        <v>757</v>
      </c>
      <c r="G418" s="35">
        <v>25</v>
      </c>
      <c r="H418" s="206" t="s">
        <v>757</v>
      </c>
      <c r="I418" s="216" t="s">
        <v>1620</v>
      </c>
      <c r="J418" s="234"/>
      <c r="K418" s="234"/>
      <c r="L418" s="234"/>
      <c r="M418" s="234"/>
    </row>
    <row r="419" spans="1:13" ht="15">
      <c r="A419" s="234"/>
      <c r="B419" s="206" t="s">
        <v>758</v>
      </c>
      <c r="C419" s="23" t="s">
        <v>783</v>
      </c>
      <c r="D419" s="17" t="s">
        <v>758</v>
      </c>
      <c r="E419" s="29">
        <v>300</v>
      </c>
      <c r="F419" s="17" t="s">
        <v>758</v>
      </c>
      <c r="G419" s="35">
        <v>1500</v>
      </c>
      <c r="H419" s="206" t="s">
        <v>758</v>
      </c>
      <c r="I419" s="216" t="s">
        <v>1620</v>
      </c>
      <c r="J419" s="234"/>
      <c r="K419" s="234"/>
      <c r="L419" s="234"/>
      <c r="M419" s="234"/>
    </row>
    <row r="420" spans="1:13" ht="15">
      <c r="A420" s="234"/>
      <c r="B420" s="206" t="s">
        <v>759</v>
      </c>
      <c r="C420" s="23" t="s">
        <v>784</v>
      </c>
      <c r="D420" s="17" t="s">
        <v>759</v>
      </c>
      <c r="E420" s="29">
        <v>600</v>
      </c>
      <c r="F420" s="17" t="s">
        <v>759</v>
      </c>
      <c r="G420" s="35">
        <v>3000</v>
      </c>
      <c r="H420" s="206" t="s">
        <v>759</v>
      </c>
      <c r="I420" s="216" t="s">
        <v>1620</v>
      </c>
      <c r="J420" s="234"/>
      <c r="K420" s="234"/>
      <c r="L420" s="234"/>
      <c r="M420" s="234"/>
    </row>
    <row r="421" spans="1:13" ht="15">
      <c r="A421" s="234"/>
      <c r="B421" s="206" t="s">
        <v>760</v>
      </c>
      <c r="C421" s="23" t="s">
        <v>785</v>
      </c>
      <c r="D421" s="17" t="s">
        <v>760</v>
      </c>
      <c r="E421" s="29">
        <v>1000</v>
      </c>
      <c r="F421" s="17" t="s">
        <v>760</v>
      </c>
      <c r="G421" s="35">
        <v>5000</v>
      </c>
      <c r="H421" s="206" t="s">
        <v>760</v>
      </c>
      <c r="I421" s="216" t="s">
        <v>1620</v>
      </c>
      <c r="J421" s="234"/>
      <c r="K421" s="234"/>
      <c r="L421" s="234"/>
      <c r="M421" s="234"/>
    </row>
    <row r="422" spans="1:13" ht="15">
      <c r="A422" s="234"/>
      <c r="B422" s="206" t="s">
        <v>761</v>
      </c>
      <c r="C422" s="23" t="s">
        <v>786</v>
      </c>
      <c r="D422" s="17" t="s">
        <v>761</v>
      </c>
      <c r="E422" s="29">
        <v>24000</v>
      </c>
      <c r="F422" s="17" t="s">
        <v>761</v>
      </c>
      <c r="G422" s="35">
        <v>120000</v>
      </c>
      <c r="H422" s="206" t="s">
        <v>761</v>
      </c>
      <c r="I422" s="216" t="s">
        <v>1620</v>
      </c>
      <c r="J422" s="234"/>
      <c r="K422" s="234"/>
      <c r="L422" s="234"/>
      <c r="M422" s="234"/>
    </row>
    <row r="423" spans="1:13" ht="15">
      <c r="A423" s="234"/>
      <c r="B423" s="206" t="s">
        <v>762</v>
      </c>
      <c r="C423" s="23" t="s">
        <v>787</v>
      </c>
      <c r="D423" s="17" t="s">
        <v>762</v>
      </c>
      <c r="E423" s="29">
        <v>14100</v>
      </c>
      <c r="F423" s="17" t="s">
        <v>762</v>
      </c>
      <c r="G423" s="35">
        <v>70500</v>
      </c>
      <c r="H423" s="206" t="s">
        <v>762</v>
      </c>
      <c r="I423" s="216" t="s">
        <v>1620</v>
      </c>
      <c r="J423" s="234"/>
      <c r="K423" s="234"/>
      <c r="L423" s="234"/>
      <c r="M423" s="234"/>
    </row>
    <row r="424" spans="1:13" ht="15">
      <c r="A424" s="234"/>
      <c r="B424" s="206" t="s">
        <v>1552</v>
      </c>
      <c r="C424" s="23" t="s">
        <v>788</v>
      </c>
      <c r="D424" s="18" t="s">
        <v>1552</v>
      </c>
      <c r="E424" s="29">
        <v>100</v>
      </c>
      <c r="F424" s="18" t="s">
        <v>1552</v>
      </c>
      <c r="G424" s="35">
        <v>500</v>
      </c>
      <c r="H424" s="206" t="s">
        <v>1552</v>
      </c>
      <c r="I424" s="216" t="s">
        <v>1620</v>
      </c>
      <c r="J424" s="234"/>
      <c r="K424" s="234"/>
      <c r="L424" s="234"/>
      <c r="M424" s="234"/>
    </row>
    <row r="425" spans="1:13" ht="15">
      <c r="A425" s="234"/>
      <c r="B425" s="206" t="s">
        <v>763</v>
      </c>
      <c r="C425" s="23" t="s">
        <v>789</v>
      </c>
      <c r="D425" s="17" t="s">
        <v>763</v>
      </c>
      <c r="E425" s="29">
        <v>80</v>
      </c>
      <c r="F425" s="17" t="s">
        <v>763</v>
      </c>
      <c r="G425" s="35">
        <v>400</v>
      </c>
      <c r="H425" s="206" t="s">
        <v>763</v>
      </c>
      <c r="I425" s="216" t="s">
        <v>1620</v>
      </c>
      <c r="J425" s="234"/>
      <c r="K425" s="234"/>
      <c r="L425" s="234"/>
      <c r="M425" s="234"/>
    </row>
    <row r="426" spans="1:13" ht="15">
      <c r="A426" s="234"/>
      <c r="B426" s="206" t="s">
        <v>764</v>
      </c>
      <c r="C426" s="23" t="s">
        <v>790</v>
      </c>
      <c r="D426" s="17" t="s">
        <v>764</v>
      </c>
      <c r="E426" s="29">
        <v>17200</v>
      </c>
      <c r="F426" s="17" t="s">
        <v>764</v>
      </c>
      <c r="G426" s="35">
        <v>86000</v>
      </c>
      <c r="H426" s="206" t="s">
        <v>764</v>
      </c>
      <c r="I426" s="216" t="s">
        <v>1620</v>
      </c>
      <c r="J426" s="234"/>
      <c r="K426" s="234"/>
      <c r="L426" s="234"/>
      <c r="M426" s="234"/>
    </row>
    <row r="427" spans="1:13" ht="15">
      <c r="A427" s="234"/>
      <c r="B427" s="206" t="s">
        <v>765</v>
      </c>
      <c r="C427" s="26">
        <v>123639</v>
      </c>
      <c r="D427" s="17" t="s">
        <v>765</v>
      </c>
      <c r="E427" s="29">
        <v>10</v>
      </c>
      <c r="F427" s="17" t="s">
        <v>765</v>
      </c>
      <c r="G427" s="35">
        <v>50</v>
      </c>
      <c r="H427" s="206" t="s">
        <v>765</v>
      </c>
      <c r="I427" s="216" t="s">
        <v>1620</v>
      </c>
      <c r="J427" s="234"/>
      <c r="K427" s="234"/>
      <c r="L427" s="234"/>
      <c r="M427" s="234"/>
    </row>
    <row r="428" spans="1:13" ht="15">
      <c r="A428" s="234"/>
      <c r="B428" s="206" t="s">
        <v>766</v>
      </c>
      <c r="C428" s="23" t="s">
        <v>791</v>
      </c>
      <c r="D428" s="17" t="s">
        <v>766</v>
      </c>
      <c r="E428" s="29">
        <v>2800</v>
      </c>
      <c r="F428" s="17" t="s">
        <v>766</v>
      </c>
      <c r="G428" s="35">
        <v>14000</v>
      </c>
      <c r="H428" s="206" t="s">
        <v>766</v>
      </c>
      <c r="I428" s="216" t="s">
        <v>1620</v>
      </c>
      <c r="J428" s="234"/>
      <c r="K428" s="234"/>
      <c r="L428" s="234"/>
      <c r="M428" s="234"/>
    </row>
    <row r="429" spans="1:13" ht="15">
      <c r="A429" s="234"/>
      <c r="B429" s="206" t="s">
        <v>767</v>
      </c>
      <c r="C429" s="24" t="s">
        <v>23</v>
      </c>
      <c r="D429" s="17" t="s">
        <v>767</v>
      </c>
      <c r="E429" s="34" t="s">
        <v>23</v>
      </c>
      <c r="F429" s="17" t="s">
        <v>767</v>
      </c>
      <c r="G429" s="36" t="s">
        <v>23</v>
      </c>
      <c r="H429" s="206" t="s">
        <v>767</v>
      </c>
      <c r="I429" s="216" t="s">
        <v>1620</v>
      </c>
      <c r="J429" s="234"/>
      <c r="K429" s="234"/>
      <c r="L429" s="234"/>
      <c r="M429" s="234"/>
    </row>
    <row r="430" spans="1:13" ht="15">
      <c r="A430" s="234"/>
      <c r="B430" s="206" t="s">
        <v>768</v>
      </c>
      <c r="C430" s="23" t="s">
        <v>792</v>
      </c>
      <c r="D430" s="17" t="s">
        <v>768</v>
      </c>
      <c r="E430" s="29">
        <v>400</v>
      </c>
      <c r="F430" s="17" t="s">
        <v>768</v>
      </c>
      <c r="G430" s="35">
        <v>2000</v>
      </c>
      <c r="H430" s="206" t="s">
        <v>768</v>
      </c>
      <c r="I430" s="216" t="s">
        <v>1620</v>
      </c>
      <c r="J430" s="234"/>
      <c r="K430" s="234"/>
      <c r="L430" s="234"/>
      <c r="M430" s="234"/>
    </row>
    <row r="431" spans="1:13" ht="15">
      <c r="A431" s="234"/>
      <c r="B431" s="206" t="s">
        <v>793</v>
      </c>
      <c r="C431" s="23" t="s">
        <v>820</v>
      </c>
      <c r="D431" s="17" t="s">
        <v>793</v>
      </c>
      <c r="E431" s="34" t="s">
        <v>23</v>
      </c>
      <c r="F431" s="17" t="s">
        <v>793</v>
      </c>
      <c r="G431" s="36" t="s">
        <v>23</v>
      </c>
      <c r="H431" s="206" t="s">
        <v>793</v>
      </c>
      <c r="I431" s="216" t="s">
        <v>1620</v>
      </c>
      <c r="J431" s="234"/>
      <c r="K431" s="234"/>
      <c r="L431" s="234"/>
      <c r="M431" s="234"/>
    </row>
    <row r="432" spans="1:13" ht="15">
      <c r="A432" s="234"/>
      <c r="B432" s="206" t="s">
        <v>794</v>
      </c>
      <c r="C432" s="23" t="s">
        <v>821</v>
      </c>
      <c r="D432" s="17" t="s">
        <v>794</v>
      </c>
      <c r="E432" s="29">
        <v>62000</v>
      </c>
      <c r="F432" s="17" t="s">
        <v>794</v>
      </c>
      <c r="G432" s="35">
        <v>310000</v>
      </c>
      <c r="H432" s="206" t="s">
        <v>794</v>
      </c>
      <c r="I432" s="216" t="s">
        <v>1620</v>
      </c>
      <c r="J432" s="234"/>
      <c r="K432" s="234"/>
      <c r="L432" s="234"/>
      <c r="M432" s="234"/>
    </row>
    <row r="433" spans="1:13" ht="15">
      <c r="A433" s="234"/>
      <c r="B433" s="206" t="s">
        <v>795</v>
      </c>
      <c r="C433" s="23" t="s">
        <v>822</v>
      </c>
      <c r="D433" s="17" t="s">
        <v>795</v>
      </c>
      <c r="E433" s="29">
        <v>700</v>
      </c>
      <c r="F433" s="17" t="s">
        <v>795</v>
      </c>
      <c r="G433" s="35">
        <v>3500</v>
      </c>
      <c r="H433" s="206" t="s">
        <v>795</v>
      </c>
      <c r="I433" s="216" t="s">
        <v>1620</v>
      </c>
      <c r="J433" s="234"/>
      <c r="K433" s="234"/>
      <c r="L433" s="234"/>
      <c r="M433" s="234"/>
    </row>
    <row r="434" spans="1:13" ht="15">
      <c r="A434" s="234"/>
      <c r="B434" s="206" t="s">
        <v>796</v>
      </c>
      <c r="C434" s="23" t="s">
        <v>823</v>
      </c>
      <c r="D434" s="17" t="s">
        <v>796</v>
      </c>
      <c r="E434" s="29">
        <v>360</v>
      </c>
      <c r="F434" s="17" t="s">
        <v>796</v>
      </c>
      <c r="G434" s="35">
        <v>1800</v>
      </c>
      <c r="H434" s="206" t="s">
        <v>796</v>
      </c>
      <c r="I434" s="216" t="s">
        <v>1620</v>
      </c>
      <c r="J434" s="234"/>
      <c r="K434" s="234"/>
      <c r="L434" s="234"/>
      <c r="M434" s="234"/>
    </row>
    <row r="435" spans="1:13" ht="15">
      <c r="A435" s="234"/>
      <c r="B435" s="206" t="s">
        <v>797</v>
      </c>
      <c r="C435" s="23" t="s">
        <v>824</v>
      </c>
      <c r="D435" s="17" t="s">
        <v>797</v>
      </c>
      <c r="E435" s="29">
        <v>500</v>
      </c>
      <c r="F435" s="17" t="s">
        <v>797</v>
      </c>
      <c r="G435" s="35">
        <v>2500</v>
      </c>
      <c r="H435" s="206" t="s">
        <v>797</v>
      </c>
      <c r="I435" s="216" t="s">
        <v>1620</v>
      </c>
      <c r="J435" s="234"/>
      <c r="K435" s="234"/>
      <c r="L435" s="234"/>
      <c r="M435" s="234"/>
    </row>
    <row r="436" spans="1:13" ht="15">
      <c r="A436" s="234"/>
      <c r="B436" s="206" t="s">
        <v>798</v>
      </c>
      <c r="C436" s="23" t="s">
        <v>825</v>
      </c>
      <c r="D436" s="17" t="s">
        <v>798</v>
      </c>
      <c r="E436" s="29">
        <v>600</v>
      </c>
      <c r="F436" s="17" t="s">
        <v>798</v>
      </c>
      <c r="G436" s="35">
        <v>3000</v>
      </c>
      <c r="H436" s="206" t="s">
        <v>798</v>
      </c>
      <c r="I436" s="216" t="s">
        <v>1620</v>
      </c>
      <c r="J436" s="234"/>
      <c r="K436" s="234"/>
      <c r="L436" s="234"/>
      <c r="M436" s="234"/>
    </row>
    <row r="437" spans="1:13" ht="15">
      <c r="A437" s="234"/>
      <c r="B437" s="206" t="s">
        <v>1601</v>
      </c>
      <c r="C437" s="23" t="s">
        <v>826</v>
      </c>
      <c r="D437" s="17" t="s">
        <v>1601</v>
      </c>
      <c r="E437" s="29">
        <v>100</v>
      </c>
      <c r="F437" s="17" t="s">
        <v>1601</v>
      </c>
      <c r="G437" s="35">
        <v>500</v>
      </c>
      <c r="H437" s="206" t="s">
        <v>1601</v>
      </c>
      <c r="I437" s="216" t="s">
        <v>1620</v>
      </c>
      <c r="J437" s="234"/>
      <c r="K437" s="234"/>
      <c r="L437" s="234"/>
      <c r="M437" s="234"/>
    </row>
    <row r="438" spans="1:13" ht="15">
      <c r="A438" s="234"/>
      <c r="B438" s="206" t="s">
        <v>799</v>
      </c>
      <c r="C438" s="23" t="s">
        <v>827</v>
      </c>
      <c r="D438" s="17" t="s">
        <v>799</v>
      </c>
      <c r="E438" s="29">
        <v>100</v>
      </c>
      <c r="F438" s="17" t="s">
        <v>799</v>
      </c>
      <c r="G438" s="35">
        <v>500</v>
      </c>
      <c r="H438" s="206" t="s">
        <v>799</v>
      </c>
      <c r="I438" s="216" t="s">
        <v>1620</v>
      </c>
      <c r="J438" s="234"/>
      <c r="K438" s="234"/>
      <c r="L438" s="234"/>
      <c r="M438" s="234"/>
    </row>
    <row r="439" spans="1:13" ht="15">
      <c r="A439" s="234"/>
      <c r="B439" s="206" t="s">
        <v>800</v>
      </c>
      <c r="C439" s="23" t="s">
        <v>828</v>
      </c>
      <c r="D439" s="17" t="s">
        <v>800</v>
      </c>
      <c r="E439" s="29">
        <v>20</v>
      </c>
      <c r="F439" s="17" t="s">
        <v>800</v>
      </c>
      <c r="G439" s="35">
        <v>100</v>
      </c>
      <c r="H439" s="206" t="s">
        <v>800</v>
      </c>
      <c r="I439" s="216" t="s">
        <v>1620</v>
      </c>
      <c r="J439" s="234"/>
      <c r="K439" s="234"/>
      <c r="L439" s="234"/>
      <c r="M439" s="234"/>
    </row>
    <row r="440" spans="1:13" ht="15">
      <c r="A440" s="234"/>
      <c r="B440" s="206" t="s">
        <v>801</v>
      </c>
      <c r="C440" s="23" t="s">
        <v>829</v>
      </c>
      <c r="D440" s="17" t="s">
        <v>801</v>
      </c>
      <c r="E440" s="29">
        <v>20</v>
      </c>
      <c r="F440" s="17" t="s">
        <v>801</v>
      </c>
      <c r="G440" s="35">
        <v>100</v>
      </c>
      <c r="H440" s="206" t="s">
        <v>801</v>
      </c>
      <c r="I440" s="216" t="s">
        <v>1620</v>
      </c>
      <c r="J440" s="234"/>
      <c r="K440" s="234"/>
      <c r="L440" s="234"/>
      <c r="M440" s="234"/>
    </row>
    <row r="441" spans="1:13" ht="15">
      <c r="A441" s="234"/>
      <c r="B441" s="206" t="s">
        <v>802</v>
      </c>
      <c r="C441" s="23" t="s">
        <v>830</v>
      </c>
      <c r="D441" s="17" t="s">
        <v>802</v>
      </c>
      <c r="E441" s="29">
        <v>20</v>
      </c>
      <c r="F441" s="17" t="s">
        <v>802</v>
      </c>
      <c r="G441" s="35">
        <v>100</v>
      </c>
      <c r="H441" s="206" t="s">
        <v>802</v>
      </c>
      <c r="I441" s="216" t="s">
        <v>1620</v>
      </c>
      <c r="J441" s="234"/>
      <c r="K441" s="234"/>
      <c r="L441" s="234"/>
      <c r="M441" s="234"/>
    </row>
    <row r="442" spans="1:13" ht="15">
      <c r="A442" s="234"/>
      <c r="B442" s="206" t="s">
        <v>803</v>
      </c>
      <c r="C442" s="23" t="s">
        <v>831</v>
      </c>
      <c r="D442" s="17" t="s">
        <v>803</v>
      </c>
      <c r="E442" s="29">
        <v>4</v>
      </c>
      <c r="F442" s="17" t="s">
        <v>803</v>
      </c>
      <c r="G442" s="35">
        <v>20</v>
      </c>
      <c r="H442" s="206" t="s">
        <v>803</v>
      </c>
      <c r="I442" s="216" t="s">
        <v>1620</v>
      </c>
      <c r="J442" s="234"/>
      <c r="K442" s="234"/>
      <c r="L442" s="234"/>
      <c r="M442" s="234"/>
    </row>
    <row r="443" spans="1:13" ht="15">
      <c r="A443" s="234"/>
      <c r="B443" s="206" t="s">
        <v>804</v>
      </c>
      <c r="C443" s="23" t="s">
        <v>827</v>
      </c>
      <c r="D443" s="17" t="s">
        <v>804</v>
      </c>
      <c r="E443" s="29">
        <v>100</v>
      </c>
      <c r="F443" s="17" t="s">
        <v>804</v>
      </c>
      <c r="G443" s="35">
        <v>500</v>
      </c>
      <c r="H443" s="206" t="s">
        <v>804</v>
      </c>
      <c r="I443" s="216" t="s">
        <v>1620</v>
      </c>
      <c r="J443" s="234"/>
      <c r="K443" s="234"/>
      <c r="L443" s="234"/>
      <c r="M443" s="234"/>
    </row>
    <row r="444" spans="1:13" ht="15">
      <c r="A444" s="234"/>
      <c r="B444" s="206" t="s">
        <v>805</v>
      </c>
      <c r="C444" s="23" t="s">
        <v>832</v>
      </c>
      <c r="D444" s="17" t="s">
        <v>805</v>
      </c>
      <c r="E444" s="29">
        <v>4</v>
      </c>
      <c r="F444" s="17" t="s">
        <v>805</v>
      </c>
      <c r="G444" s="35">
        <v>20</v>
      </c>
      <c r="H444" s="206" t="s">
        <v>805</v>
      </c>
      <c r="I444" s="216" t="s">
        <v>1620</v>
      </c>
      <c r="J444" s="234"/>
      <c r="K444" s="234"/>
      <c r="L444" s="234"/>
      <c r="M444" s="234"/>
    </row>
    <row r="445" spans="1:13" ht="15">
      <c r="A445" s="234"/>
      <c r="B445" s="206" t="s">
        <v>806</v>
      </c>
      <c r="C445" s="23" t="s">
        <v>833</v>
      </c>
      <c r="D445" s="17" t="s">
        <v>806</v>
      </c>
      <c r="E445" s="34">
        <v>20</v>
      </c>
      <c r="F445" s="17" t="s">
        <v>806</v>
      </c>
      <c r="G445" s="35">
        <v>100</v>
      </c>
      <c r="H445" s="206" t="s">
        <v>806</v>
      </c>
      <c r="I445" s="216" t="s">
        <v>1620</v>
      </c>
      <c r="J445" s="234"/>
      <c r="K445" s="234"/>
      <c r="L445" s="234"/>
      <c r="M445" s="234"/>
    </row>
    <row r="446" spans="1:13" ht="15">
      <c r="A446" s="234"/>
      <c r="B446" s="206" t="s">
        <v>807</v>
      </c>
      <c r="C446" s="23" t="s">
        <v>834</v>
      </c>
      <c r="D446" s="17" t="s">
        <v>807</v>
      </c>
      <c r="E446" s="29">
        <v>200</v>
      </c>
      <c r="F446" s="17" t="s">
        <v>807</v>
      </c>
      <c r="G446" s="35">
        <v>1000</v>
      </c>
      <c r="H446" s="206" t="s">
        <v>807</v>
      </c>
      <c r="I446" s="216" t="s">
        <v>1620</v>
      </c>
      <c r="J446" s="234"/>
      <c r="K446" s="234"/>
      <c r="L446" s="234"/>
      <c r="M446" s="234"/>
    </row>
    <row r="447" spans="1:13" ht="15">
      <c r="A447" s="234"/>
      <c r="B447" s="206" t="s">
        <v>808</v>
      </c>
      <c r="C447" s="23" t="s">
        <v>835</v>
      </c>
      <c r="D447" s="17" t="s">
        <v>808</v>
      </c>
      <c r="E447" s="29">
        <v>1</v>
      </c>
      <c r="F447" s="17" t="s">
        <v>808</v>
      </c>
      <c r="G447" s="35">
        <v>5</v>
      </c>
      <c r="H447" s="206" t="s">
        <v>808</v>
      </c>
      <c r="I447" s="216" t="s">
        <v>1620</v>
      </c>
      <c r="J447" s="234"/>
      <c r="K447" s="234"/>
      <c r="L447" s="234"/>
      <c r="M447" s="234"/>
    </row>
    <row r="448" spans="1:13" ht="15">
      <c r="A448" s="234"/>
      <c r="B448" s="206" t="s">
        <v>1602</v>
      </c>
      <c r="C448" s="24" t="s">
        <v>23</v>
      </c>
      <c r="D448" s="17" t="s">
        <v>1602</v>
      </c>
      <c r="E448" s="34" t="s">
        <v>23</v>
      </c>
      <c r="F448" s="17" t="s">
        <v>1602</v>
      </c>
      <c r="G448" s="36" t="s">
        <v>23</v>
      </c>
      <c r="H448" s="206" t="s">
        <v>1602</v>
      </c>
      <c r="I448" s="216" t="s">
        <v>1620</v>
      </c>
      <c r="J448" s="234"/>
      <c r="K448" s="234"/>
      <c r="L448" s="234"/>
      <c r="M448" s="234"/>
    </row>
    <row r="449" spans="1:13" ht="15">
      <c r="A449" s="234"/>
      <c r="B449" s="206" t="s">
        <v>1553</v>
      </c>
      <c r="C449" s="23" t="s">
        <v>836</v>
      </c>
      <c r="D449" s="18" t="s">
        <v>1553</v>
      </c>
      <c r="E449" s="29">
        <v>12000</v>
      </c>
      <c r="F449" s="18" t="s">
        <v>1553</v>
      </c>
      <c r="G449" s="35">
        <v>60000</v>
      </c>
      <c r="H449" s="206" t="s">
        <v>1553</v>
      </c>
      <c r="I449" s="216" t="s">
        <v>1620</v>
      </c>
      <c r="J449" s="234"/>
      <c r="K449" s="234"/>
      <c r="L449" s="234"/>
      <c r="M449" s="234"/>
    </row>
    <row r="450" spans="1:13" ht="15">
      <c r="A450" s="234"/>
      <c r="B450" s="206" t="s">
        <v>809</v>
      </c>
      <c r="C450" s="23" t="s">
        <v>837</v>
      </c>
      <c r="D450" s="17" t="s">
        <v>809</v>
      </c>
      <c r="E450" s="29">
        <v>4700</v>
      </c>
      <c r="F450" s="17" t="s">
        <v>809</v>
      </c>
      <c r="G450" s="35">
        <v>23500</v>
      </c>
      <c r="H450" s="206" t="s">
        <v>809</v>
      </c>
      <c r="I450" s="216" t="s">
        <v>1620</v>
      </c>
      <c r="J450" s="234"/>
      <c r="K450" s="234"/>
      <c r="L450" s="234"/>
      <c r="M450" s="234"/>
    </row>
    <row r="451" spans="1:13" ht="15">
      <c r="A451" s="234"/>
      <c r="B451" s="206" t="s">
        <v>810</v>
      </c>
      <c r="C451" s="23" t="s">
        <v>838</v>
      </c>
      <c r="D451" s="17" t="s">
        <v>810</v>
      </c>
      <c r="E451" s="29">
        <v>10</v>
      </c>
      <c r="F451" s="17" t="s">
        <v>810</v>
      </c>
      <c r="G451" s="35">
        <v>50</v>
      </c>
      <c r="H451" s="206" t="s">
        <v>810</v>
      </c>
      <c r="I451" s="216" t="s">
        <v>1620</v>
      </c>
      <c r="J451" s="234"/>
      <c r="K451" s="234"/>
      <c r="L451" s="234"/>
      <c r="M451" s="234"/>
    </row>
    <row r="452" spans="1:13" ht="15">
      <c r="A452" s="234"/>
      <c r="B452" s="206" t="s">
        <v>811</v>
      </c>
      <c r="C452" s="23" t="s">
        <v>231</v>
      </c>
      <c r="D452" s="17" t="s">
        <v>811</v>
      </c>
      <c r="E452" s="29">
        <v>100</v>
      </c>
      <c r="F452" s="17" t="s">
        <v>811</v>
      </c>
      <c r="G452" s="35">
        <v>500</v>
      </c>
      <c r="H452" s="206" t="s">
        <v>811</v>
      </c>
      <c r="I452" s="216" t="s">
        <v>1620</v>
      </c>
      <c r="J452" s="234"/>
      <c r="K452" s="234"/>
      <c r="L452" s="234"/>
      <c r="M452" s="234"/>
    </row>
    <row r="453" spans="1:13" ht="15">
      <c r="A453" s="234"/>
      <c r="B453" s="206" t="s">
        <v>812</v>
      </c>
      <c r="C453" s="23" t="s">
        <v>839</v>
      </c>
      <c r="D453" s="17" t="s">
        <v>812</v>
      </c>
      <c r="E453" s="29">
        <v>40</v>
      </c>
      <c r="F453" s="17" t="s">
        <v>812</v>
      </c>
      <c r="G453" s="35">
        <v>200</v>
      </c>
      <c r="H453" s="206" t="s">
        <v>812</v>
      </c>
      <c r="I453" s="216" t="s">
        <v>1620</v>
      </c>
      <c r="J453" s="234"/>
      <c r="K453" s="234"/>
      <c r="L453" s="234"/>
      <c r="M453" s="234"/>
    </row>
    <row r="454" spans="1:13" ht="15">
      <c r="A454" s="234"/>
      <c r="B454" s="206" t="s">
        <v>813</v>
      </c>
      <c r="C454" s="23" t="s">
        <v>840</v>
      </c>
      <c r="D454" s="17" t="s">
        <v>813</v>
      </c>
      <c r="E454" s="29">
        <v>2</v>
      </c>
      <c r="F454" s="17" t="s">
        <v>813</v>
      </c>
      <c r="G454" s="35">
        <v>10</v>
      </c>
      <c r="H454" s="206" t="s">
        <v>813</v>
      </c>
      <c r="I454" s="216" t="s">
        <v>1620</v>
      </c>
      <c r="J454" s="234"/>
      <c r="K454" s="234"/>
      <c r="L454" s="234"/>
      <c r="M454" s="234"/>
    </row>
    <row r="455" spans="1:13" ht="15">
      <c r="A455" s="234"/>
      <c r="B455" s="206" t="s">
        <v>841</v>
      </c>
      <c r="C455" s="23" t="s">
        <v>840</v>
      </c>
      <c r="D455" s="17" t="s">
        <v>841</v>
      </c>
      <c r="E455" s="29">
        <v>2</v>
      </c>
      <c r="F455" s="17" t="s">
        <v>841</v>
      </c>
      <c r="G455" s="35">
        <v>10</v>
      </c>
      <c r="H455" s="206" t="s">
        <v>841</v>
      </c>
      <c r="I455" s="216" t="s">
        <v>1620</v>
      </c>
      <c r="J455" s="234"/>
      <c r="K455" s="234"/>
      <c r="L455" s="234"/>
      <c r="M455" s="234"/>
    </row>
    <row r="456" spans="1:13" ht="15">
      <c r="A456" s="234"/>
      <c r="B456" s="206" t="s">
        <v>814</v>
      </c>
      <c r="C456" s="23" t="s">
        <v>842</v>
      </c>
      <c r="D456" s="17" t="s">
        <v>814</v>
      </c>
      <c r="E456" s="29">
        <v>200</v>
      </c>
      <c r="F456" s="17" t="s">
        <v>814</v>
      </c>
      <c r="G456" s="35">
        <v>1000</v>
      </c>
      <c r="H456" s="206" t="s">
        <v>814</v>
      </c>
      <c r="I456" s="216" t="s">
        <v>1620</v>
      </c>
      <c r="J456" s="234"/>
      <c r="K456" s="234"/>
      <c r="L456" s="234"/>
      <c r="M456" s="234"/>
    </row>
    <row r="457" spans="1:13" ht="15">
      <c r="A457" s="234"/>
      <c r="B457" s="206" t="s">
        <v>815</v>
      </c>
      <c r="C457" s="23" t="s">
        <v>843</v>
      </c>
      <c r="D457" s="17" t="s">
        <v>815</v>
      </c>
      <c r="E457" s="29">
        <v>200</v>
      </c>
      <c r="F457" s="17" t="s">
        <v>815</v>
      </c>
      <c r="G457" s="35">
        <v>1000</v>
      </c>
      <c r="H457" s="206" t="s">
        <v>815</v>
      </c>
      <c r="I457" s="216" t="s">
        <v>1620</v>
      </c>
      <c r="J457" s="234"/>
      <c r="K457" s="234"/>
      <c r="L457" s="234"/>
      <c r="M457" s="234"/>
    </row>
    <row r="458" spans="1:13" ht="15">
      <c r="A458" s="234"/>
      <c r="B458" s="206" t="s">
        <v>816</v>
      </c>
      <c r="C458" s="23" t="s">
        <v>844</v>
      </c>
      <c r="D458" s="17" t="s">
        <v>816</v>
      </c>
      <c r="E458" s="29">
        <v>1000</v>
      </c>
      <c r="F458" s="17" t="s">
        <v>816</v>
      </c>
      <c r="G458" s="35">
        <v>5000</v>
      </c>
      <c r="H458" s="206" t="s">
        <v>816</v>
      </c>
      <c r="I458" s="216" t="s">
        <v>1620</v>
      </c>
      <c r="J458" s="234"/>
      <c r="K458" s="234"/>
      <c r="L458" s="234"/>
      <c r="M458" s="234"/>
    </row>
    <row r="459" spans="1:13" ht="15">
      <c r="A459" s="234"/>
      <c r="B459" s="206" t="s">
        <v>817</v>
      </c>
      <c r="C459" s="24" t="s">
        <v>23</v>
      </c>
      <c r="D459" s="17" t="s">
        <v>817</v>
      </c>
      <c r="E459" s="34" t="s">
        <v>23</v>
      </c>
      <c r="F459" s="17" t="s">
        <v>817</v>
      </c>
      <c r="G459" s="36" t="s">
        <v>23</v>
      </c>
      <c r="H459" s="206" t="s">
        <v>817</v>
      </c>
      <c r="I459" s="216" t="s">
        <v>1620</v>
      </c>
      <c r="J459" s="234"/>
      <c r="K459" s="234"/>
      <c r="L459" s="234"/>
      <c r="M459" s="234"/>
    </row>
    <row r="460" spans="1:13" ht="15">
      <c r="A460" s="234"/>
      <c r="B460" s="206" t="s">
        <v>818</v>
      </c>
      <c r="C460" s="23" t="s">
        <v>845</v>
      </c>
      <c r="D460" s="17" t="s">
        <v>818</v>
      </c>
      <c r="E460" s="29">
        <v>2</v>
      </c>
      <c r="F460" s="17" t="s">
        <v>818</v>
      </c>
      <c r="G460" s="35">
        <v>10</v>
      </c>
      <c r="H460" s="206" t="s">
        <v>818</v>
      </c>
      <c r="I460" s="216" t="s">
        <v>1620</v>
      </c>
      <c r="J460" s="234"/>
      <c r="K460" s="234"/>
      <c r="L460" s="234"/>
      <c r="M460" s="234"/>
    </row>
    <row r="461" spans="1:13" ht="15">
      <c r="A461" s="234"/>
      <c r="B461" s="206" t="s">
        <v>819</v>
      </c>
      <c r="C461" s="23" t="s">
        <v>846</v>
      </c>
      <c r="D461" s="17" t="s">
        <v>819</v>
      </c>
      <c r="E461" s="29">
        <v>2</v>
      </c>
      <c r="F461" s="17" t="s">
        <v>819</v>
      </c>
      <c r="G461" s="35">
        <v>10</v>
      </c>
      <c r="H461" s="206" t="s">
        <v>819</v>
      </c>
      <c r="I461" s="216" t="s">
        <v>1620</v>
      </c>
      <c r="J461" s="234"/>
      <c r="K461" s="234"/>
      <c r="L461" s="234"/>
      <c r="M461" s="234"/>
    </row>
    <row r="462" spans="1:13" ht="15">
      <c r="A462" s="234"/>
      <c r="B462" s="206" t="s">
        <v>847</v>
      </c>
      <c r="C462" s="23" t="s">
        <v>874</v>
      </c>
      <c r="D462" s="17" t="s">
        <v>847</v>
      </c>
      <c r="E462" s="29">
        <v>2</v>
      </c>
      <c r="F462" s="17" t="s">
        <v>847</v>
      </c>
      <c r="G462" s="35">
        <v>10</v>
      </c>
      <c r="H462" s="206" t="s">
        <v>847</v>
      </c>
      <c r="I462" s="216" t="s">
        <v>1620</v>
      </c>
      <c r="J462" s="234"/>
      <c r="K462" s="234"/>
      <c r="L462" s="234"/>
      <c r="M462" s="234"/>
    </row>
    <row r="463" spans="1:13" ht="15">
      <c r="A463" s="234"/>
      <c r="B463" s="206" t="s">
        <v>848</v>
      </c>
      <c r="C463" s="23" t="s">
        <v>875</v>
      </c>
      <c r="D463" s="17" t="s">
        <v>848</v>
      </c>
      <c r="E463" s="29">
        <v>10</v>
      </c>
      <c r="F463" s="17" t="s">
        <v>848</v>
      </c>
      <c r="G463" s="35">
        <v>50</v>
      </c>
      <c r="H463" s="206" t="s">
        <v>848</v>
      </c>
      <c r="I463" s="216" t="s">
        <v>1620</v>
      </c>
      <c r="J463" s="234"/>
      <c r="K463" s="234"/>
      <c r="L463" s="234"/>
      <c r="M463" s="234"/>
    </row>
    <row r="464" spans="1:13" ht="15">
      <c r="A464" s="234"/>
      <c r="B464" s="206" t="s">
        <v>849</v>
      </c>
      <c r="C464" s="23" t="s">
        <v>876</v>
      </c>
      <c r="D464" s="17" t="s">
        <v>849</v>
      </c>
      <c r="E464" s="34" t="s">
        <v>23</v>
      </c>
      <c r="F464" s="17" t="s">
        <v>849</v>
      </c>
      <c r="G464" s="36" t="s">
        <v>23</v>
      </c>
      <c r="H464" s="206" t="s">
        <v>849</v>
      </c>
      <c r="I464" s="216" t="s">
        <v>1620</v>
      </c>
      <c r="J464" s="234"/>
      <c r="K464" s="234"/>
      <c r="L464" s="234"/>
      <c r="M464" s="234"/>
    </row>
    <row r="465" spans="1:13" ht="15">
      <c r="A465" s="234"/>
      <c r="B465" s="206" t="s">
        <v>850</v>
      </c>
      <c r="C465" s="23" t="s">
        <v>877</v>
      </c>
      <c r="D465" s="17" t="s">
        <v>850</v>
      </c>
      <c r="E465" s="29">
        <v>38000</v>
      </c>
      <c r="F465" s="17" t="s">
        <v>850</v>
      </c>
      <c r="G465" s="35">
        <v>190000</v>
      </c>
      <c r="H465" s="206" t="s">
        <v>850</v>
      </c>
      <c r="I465" s="216" t="s">
        <v>1620</v>
      </c>
      <c r="J465" s="234"/>
      <c r="K465" s="234"/>
      <c r="L465" s="234"/>
      <c r="M465" s="234"/>
    </row>
    <row r="466" spans="1:13" ht="15">
      <c r="A466" s="234"/>
      <c r="B466" s="206" t="s">
        <v>851</v>
      </c>
      <c r="C466" s="23" t="s">
        <v>461</v>
      </c>
      <c r="D466" s="17" t="s">
        <v>851</v>
      </c>
      <c r="E466" s="29">
        <v>120</v>
      </c>
      <c r="F466" s="17" t="s">
        <v>851</v>
      </c>
      <c r="G466" s="35">
        <v>600</v>
      </c>
      <c r="H466" s="206" t="s">
        <v>851</v>
      </c>
      <c r="I466" s="216" t="s">
        <v>1620</v>
      </c>
      <c r="J466" s="234"/>
      <c r="K466" s="234"/>
      <c r="L466" s="234"/>
      <c r="M466" s="234"/>
    </row>
    <row r="467" spans="1:13" ht="15">
      <c r="A467" s="234"/>
      <c r="B467" s="206" t="s">
        <v>852</v>
      </c>
      <c r="C467" s="23" t="s">
        <v>878</v>
      </c>
      <c r="D467" s="17" t="s">
        <v>852</v>
      </c>
      <c r="E467" s="29">
        <v>8</v>
      </c>
      <c r="F467" s="17" t="s">
        <v>852</v>
      </c>
      <c r="G467" s="35">
        <v>40</v>
      </c>
      <c r="H467" s="206" t="s">
        <v>852</v>
      </c>
      <c r="I467" s="216" t="s">
        <v>1620</v>
      </c>
      <c r="J467" s="234"/>
      <c r="K467" s="234"/>
      <c r="L467" s="234"/>
      <c r="M467" s="234"/>
    </row>
    <row r="468" spans="1:13" ht="15">
      <c r="A468" s="234"/>
      <c r="B468" s="206" t="s">
        <v>853</v>
      </c>
      <c r="C468" s="23" t="s">
        <v>879</v>
      </c>
      <c r="D468" s="17" t="s">
        <v>853</v>
      </c>
      <c r="E468" s="29">
        <v>380</v>
      </c>
      <c r="F468" s="17" t="s">
        <v>853</v>
      </c>
      <c r="G468" s="35">
        <v>1900</v>
      </c>
      <c r="H468" s="206" t="s">
        <v>853</v>
      </c>
      <c r="I468" s="216" t="s">
        <v>1620</v>
      </c>
      <c r="J468" s="234"/>
      <c r="K468" s="234"/>
      <c r="L468" s="234"/>
      <c r="M468" s="234"/>
    </row>
    <row r="469" spans="1:13" ht="15">
      <c r="A469" s="234"/>
      <c r="B469" s="206" t="s">
        <v>854</v>
      </c>
      <c r="C469" s="23" t="s">
        <v>880</v>
      </c>
      <c r="D469" s="17" t="s">
        <v>854</v>
      </c>
      <c r="E469" s="29">
        <v>540</v>
      </c>
      <c r="F469" s="17" t="s">
        <v>854</v>
      </c>
      <c r="G469" s="35">
        <v>2700</v>
      </c>
      <c r="H469" s="206" t="s">
        <v>854</v>
      </c>
      <c r="I469" s="216" t="s">
        <v>1620</v>
      </c>
      <c r="J469" s="234"/>
      <c r="K469" s="234"/>
      <c r="L469" s="234"/>
      <c r="M469" s="234"/>
    </row>
    <row r="470" spans="1:13" ht="15">
      <c r="A470" s="234"/>
      <c r="B470" s="206" t="s">
        <v>855</v>
      </c>
      <c r="C470" s="23" t="s">
        <v>881</v>
      </c>
      <c r="D470" s="17" t="s">
        <v>855</v>
      </c>
      <c r="E470" s="29">
        <v>28000</v>
      </c>
      <c r="F470" s="17" t="s">
        <v>855</v>
      </c>
      <c r="G470" s="35">
        <v>140000</v>
      </c>
      <c r="H470" s="206" t="s">
        <v>855</v>
      </c>
      <c r="I470" s="216" t="s">
        <v>1620</v>
      </c>
      <c r="J470" s="234"/>
      <c r="K470" s="234"/>
      <c r="L470" s="234"/>
      <c r="M470" s="234"/>
    </row>
    <row r="471" spans="1:13" ht="15">
      <c r="A471" s="234"/>
      <c r="B471" s="206" t="s">
        <v>856</v>
      </c>
      <c r="C471" s="23" t="s">
        <v>882</v>
      </c>
      <c r="D471" s="17" t="s">
        <v>856</v>
      </c>
      <c r="E471" s="29">
        <v>400</v>
      </c>
      <c r="F471" s="17" t="s">
        <v>856</v>
      </c>
      <c r="G471" s="35">
        <v>2000</v>
      </c>
      <c r="H471" s="206" t="s">
        <v>856</v>
      </c>
      <c r="I471" s="216" t="s">
        <v>1620</v>
      </c>
      <c r="J471" s="234"/>
      <c r="K471" s="234"/>
      <c r="L471" s="234"/>
      <c r="M471" s="234"/>
    </row>
    <row r="472" spans="1:13" ht="15">
      <c r="A472" s="234"/>
      <c r="B472" s="206" t="s">
        <v>857</v>
      </c>
      <c r="C472" s="23" t="s">
        <v>883</v>
      </c>
      <c r="D472" s="17" t="s">
        <v>857</v>
      </c>
      <c r="E472" s="29">
        <v>360</v>
      </c>
      <c r="F472" s="17" t="s">
        <v>857</v>
      </c>
      <c r="G472" s="35">
        <v>1800</v>
      </c>
      <c r="H472" s="206" t="s">
        <v>857</v>
      </c>
      <c r="I472" s="216" t="s">
        <v>1620</v>
      </c>
      <c r="J472" s="234"/>
      <c r="K472" s="234"/>
      <c r="L472" s="234"/>
      <c r="M472" s="234"/>
    </row>
    <row r="473" spans="1:13" ht="15">
      <c r="A473" s="234"/>
      <c r="B473" s="206" t="s">
        <v>858</v>
      </c>
      <c r="C473" s="23" t="s">
        <v>884</v>
      </c>
      <c r="D473" s="17" t="s">
        <v>858</v>
      </c>
      <c r="E473" s="29">
        <v>2600</v>
      </c>
      <c r="F473" s="17" t="s">
        <v>858</v>
      </c>
      <c r="G473" s="35">
        <v>13000</v>
      </c>
      <c r="H473" s="206" t="s">
        <v>858</v>
      </c>
      <c r="I473" s="216" t="s">
        <v>1620</v>
      </c>
      <c r="J473" s="234"/>
      <c r="K473" s="234"/>
      <c r="L473" s="234"/>
      <c r="M473" s="234"/>
    </row>
    <row r="474" spans="1:13" ht="15">
      <c r="A474" s="234"/>
      <c r="B474" s="206" t="s">
        <v>859</v>
      </c>
      <c r="C474" s="23" t="s">
        <v>885</v>
      </c>
      <c r="D474" s="17" t="s">
        <v>859</v>
      </c>
      <c r="E474" s="29">
        <v>8700</v>
      </c>
      <c r="F474" s="17" t="s">
        <v>859</v>
      </c>
      <c r="G474" s="35">
        <v>43500</v>
      </c>
      <c r="H474" s="206" t="s">
        <v>859</v>
      </c>
      <c r="I474" s="216" t="s">
        <v>1620</v>
      </c>
      <c r="J474" s="234"/>
      <c r="K474" s="234"/>
      <c r="L474" s="234"/>
      <c r="M474" s="234"/>
    </row>
    <row r="475" spans="1:13" ht="15">
      <c r="A475" s="234"/>
      <c r="B475" s="206" t="s">
        <v>860</v>
      </c>
      <c r="C475" s="23" t="s">
        <v>886</v>
      </c>
      <c r="D475" s="17" t="s">
        <v>860</v>
      </c>
      <c r="E475" s="29">
        <v>17800</v>
      </c>
      <c r="F475" s="17" t="s">
        <v>860</v>
      </c>
      <c r="G475" s="35">
        <v>89000</v>
      </c>
      <c r="H475" s="206" t="s">
        <v>860</v>
      </c>
      <c r="I475" s="216" t="s">
        <v>1620</v>
      </c>
      <c r="J475" s="234"/>
      <c r="K475" s="234"/>
      <c r="L475" s="234"/>
      <c r="M475" s="234"/>
    </row>
    <row r="476" spans="1:13" ht="15">
      <c r="A476" s="234"/>
      <c r="B476" s="206" t="s">
        <v>861</v>
      </c>
      <c r="C476" s="23" t="s">
        <v>887</v>
      </c>
      <c r="D476" s="17" t="s">
        <v>861</v>
      </c>
      <c r="E476" s="29">
        <v>4600</v>
      </c>
      <c r="F476" s="17" t="s">
        <v>861</v>
      </c>
      <c r="G476" s="35">
        <v>23000</v>
      </c>
      <c r="H476" s="206" t="s">
        <v>861</v>
      </c>
      <c r="I476" s="216" t="s">
        <v>1620</v>
      </c>
      <c r="J476" s="234"/>
      <c r="K476" s="234"/>
      <c r="L476" s="234"/>
      <c r="M476" s="234"/>
    </row>
    <row r="477" spans="1:13" ht="15">
      <c r="A477" s="234"/>
      <c r="B477" s="206" t="s">
        <v>862</v>
      </c>
      <c r="C477" s="23" t="s">
        <v>888</v>
      </c>
      <c r="D477" s="17" t="s">
        <v>862</v>
      </c>
      <c r="E477" s="29">
        <v>52000</v>
      </c>
      <c r="F477" s="17" t="s">
        <v>862</v>
      </c>
      <c r="G477" s="35">
        <v>260000</v>
      </c>
      <c r="H477" s="206" t="s">
        <v>862</v>
      </c>
      <c r="I477" s="216" t="s">
        <v>1620</v>
      </c>
      <c r="J477" s="234"/>
      <c r="K477" s="234"/>
      <c r="L477" s="234"/>
      <c r="M477" s="234"/>
    </row>
    <row r="478" spans="1:13" ht="15">
      <c r="A478" s="234"/>
      <c r="B478" s="206" t="s">
        <v>863</v>
      </c>
      <c r="C478" s="23" t="s">
        <v>895</v>
      </c>
      <c r="D478" s="17" t="s">
        <v>863</v>
      </c>
      <c r="E478" s="34" t="s">
        <v>23</v>
      </c>
      <c r="F478" s="17" t="s">
        <v>863</v>
      </c>
      <c r="G478" s="36" t="s">
        <v>23</v>
      </c>
      <c r="H478" s="206" t="s">
        <v>863</v>
      </c>
      <c r="I478" s="216" t="s">
        <v>1620</v>
      </c>
      <c r="J478" s="234"/>
      <c r="K478" s="234"/>
      <c r="L478" s="234"/>
      <c r="M478" s="234"/>
    </row>
    <row r="479" spans="1:13" ht="15">
      <c r="A479" s="234"/>
      <c r="B479" s="206" t="s">
        <v>864</v>
      </c>
      <c r="C479" s="23" t="s">
        <v>627</v>
      </c>
      <c r="D479" s="17" t="s">
        <v>864</v>
      </c>
      <c r="E479" s="29">
        <v>320</v>
      </c>
      <c r="F479" s="17" t="s">
        <v>864</v>
      </c>
      <c r="G479" s="35">
        <v>1600</v>
      </c>
      <c r="H479" s="206" t="s">
        <v>864</v>
      </c>
      <c r="I479" s="216" t="s">
        <v>1620</v>
      </c>
      <c r="J479" s="234"/>
      <c r="K479" s="234"/>
      <c r="L479" s="234"/>
      <c r="M479" s="234"/>
    </row>
    <row r="480" spans="1:13" ht="15">
      <c r="A480" s="234"/>
      <c r="B480" s="206" t="s">
        <v>865</v>
      </c>
      <c r="C480" s="23" t="s">
        <v>726</v>
      </c>
      <c r="D480" s="17" t="s">
        <v>865</v>
      </c>
      <c r="E480" s="29">
        <v>500</v>
      </c>
      <c r="F480" s="17" t="s">
        <v>865</v>
      </c>
      <c r="G480" s="35">
        <v>2500</v>
      </c>
      <c r="H480" s="206" t="s">
        <v>865</v>
      </c>
      <c r="I480" s="216" t="s">
        <v>1620</v>
      </c>
      <c r="J480" s="234"/>
      <c r="K480" s="234"/>
      <c r="L480" s="234"/>
      <c r="M480" s="234"/>
    </row>
    <row r="481" spans="1:13" ht="15">
      <c r="A481" s="234"/>
      <c r="B481" s="206" t="s">
        <v>866</v>
      </c>
      <c r="C481" s="23" t="s">
        <v>889</v>
      </c>
      <c r="D481" s="17" t="s">
        <v>866</v>
      </c>
      <c r="E481" s="29">
        <v>6</v>
      </c>
      <c r="F481" s="17" t="s">
        <v>866</v>
      </c>
      <c r="G481" s="35">
        <v>30</v>
      </c>
      <c r="H481" s="206" t="s">
        <v>866</v>
      </c>
      <c r="I481" s="216" t="s">
        <v>1620</v>
      </c>
      <c r="J481" s="234"/>
      <c r="K481" s="234"/>
      <c r="L481" s="234"/>
      <c r="M481" s="234"/>
    </row>
    <row r="482" spans="1:13" ht="15">
      <c r="A482" s="234"/>
      <c r="B482" s="206" t="s">
        <v>867</v>
      </c>
      <c r="C482" s="23" t="s">
        <v>890</v>
      </c>
      <c r="D482" s="17" t="s">
        <v>867</v>
      </c>
      <c r="E482" s="29">
        <v>480</v>
      </c>
      <c r="F482" s="17" t="s">
        <v>867</v>
      </c>
      <c r="G482" s="35">
        <v>2400</v>
      </c>
      <c r="H482" s="206" t="s">
        <v>867</v>
      </c>
      <c r="I482" s="216" t="s">
        <v>1620</v>
      </c>
      <c r="J482" s="234"/>
      <c r="K482" s="234"/>
      <c r="L482" s="234"/>
      <c r="M482" s="234"/>
    </row>
    <row r="483" spans="1:13" ht="15">
      <c r="A483" s="234"/>
      <c r="B483" s="206" t="s">
        <v>868</v>
      </c>
      <c r="C483" s="23" t="s">
        <v>891</v>
      </c>
      <c r="D483" s="17" t="s">
        <v>868</v>
      </c>
      <c r="E483" s="34" t="s">
        <v>23</v>
      </c>
      <c r="F483" s="17" t="s">
        <v>868</v>
      </c>
      <c r="G483" s="36" t="s">
        <v>23</v>
      </c>
      <c r="H483" s="206" t="s">
        <v>868</v>
      </c>
      <c r="I483" s="216" t="s">
        <v>1620</v>
      </c>
      <c r="J483" s="234"/>
      <c r="K483" s="234"/>
      <c r="L483" s="234"/>
      <c r="M483" s="234"/>
    </row>
    <row r="484" spans="1:13" ht="15">
      <c r="A484" s="234"/>
      <c r="B484" s="206" t="s">
        <v>869</v>
      </c>
      <c r="C484" s="23" t="s">
        <v>892</v>
      </c>
      <c r="D484" s="17" t="s">
        <v>869</v>
      </c>
      <c r="E484" s="29">
        <v>20</v>
      </c>
      <c r="F484" s="17" t="s">
        <v>869</v>
      </c>
      <c r="G484" s="35">
        <v>100</v>
      </c>
      <c r="H484" s="206" t="s">
        <v>869</v>
      </c>
      <c r="I484" s="216" t="s">
        <v>1620</v>
      </c>
      <c r="J484" s="234"/>
      <c r="K484" s="234"/>
      <c r="L484" s="234"/>
      <c r="M484" s="234"/>
    </row>
    <row r="485" spans="1:13" ht="15">
      <c r="A485" s="234"/>
      <c r="B485" s="206" t="s">
        <v>870</v>
      </c>
      <c r="C485" s="23" t="s">
        <v>786</v>
      </c>
      <c r="D485" s="17" t="s">
        <v>870</v>
      </c>
      <c r="E485" s="29">
        <v>24000</v>
      </c>
      <c r="F485" s="17" t="s">
        <v>870</v>
      </c>
      <c r="G485" s="35">
        <v>120000</v>
      </c>
      <c r="H485" s="206" t="s">
        <v>870</v>
      </c>
      <c r="I485" s="216" t="s">
        <v>1620</v>
      </c>
      <c r="J485" s="234"/>
      <c r="K485" s="234"/>
      <c r="L485" s="234"/>
      <c r="M485" s="234"/>
    </row>
    <row r="486" spans="1:13" ht="15">
      <c r="A486" s="234"/>
      <c r="B486" s="206" t="s">
        <v>871</v>
      </c>
      <c r="C486" s="23" t="s">
        <v>893</v>
      </c>
      <c r="D486" s="17" t="s">
        <v>871</v>
      </c>
      <c r="E486" s="29">
        <v>6000</v>
      </c>
      <c r="F486" s="17" t="s">
        <v>871</v>
      </c>
      <c r="G486" s="35">
        <v>30000</v>
      </c>
      <c r="H486" s="206" t="s">
        <v>871</v>
      </c>
      <c r="I486" s="216" t="s">
        <v>1620</v>
      </c>
      <c r="J486" s="234"/>
      <c r="K486" s="234"/>
      <c r="L486" s="234"/>
      <c r="M486" s="234"/>
    </row>
    <row r="487" spans="1:13" ht="15">
      <c r="A487" s="234"/>
      <c r="B487" s="206" t="s">
        <v>872</v>
      </c>
      <c r="C487" s="23" t="s">
        <v>894</v>
      </c>
      <c r="D487" s="17" t="s">
        <v>872</v>
      </c>
      <c r="E487" s="34" t="s">
        <v>23</v>
      </c>
      <c r="F487" s="17" t="s">
        <v>872</v>
      </c>
      <c r="G487" s="36" t="s">
        <v>23</v>
      </c>
      <c r="H487" s="206" t="s">
        <v>872</v>
      </c>
      <c r="I487" s="216" t="s">
        <v>1620</v>
      </c>
      <c r="J487" s="234"/>
      <c r="K487" s="234"/>
      <c r="L487" s="234"/>
      <c r="M487" s="234"/>
    </row>
    <row r="488" spans="1:13" ht="15">
      <c r="A488" s="234"/>
      <c r="B488" s="206" t="s">
        <v>873</v>
      </c>
      <c r="C488" s="23" t="s">
        <v>936</v>
      </c>
      <c r="D488" s="17" t="s">
        <v>873</v>
      </c>
      <c r="E488" s="29">
        <v>20</v>
      </c>
      <c r="F488" s="17" t="s">
        <v>873</v>
      </c>
      <c r="G488" s="35">
        <v>100</v>
      </c>
      <c r="H488" s="206" t="s">
        <v>873</v>
      </c>
      <c r="I488" s="216" t="s">
        <v>1620</v>
      </c>
      <c r="J488" s="234"/>
      <c r="K488" s="234"/>
      <c r="L488" s="234"/>
      <c r="M488" s="234"/>
    </row>
    <row r="489" spans="1:13" ht="15">
      <c r="A489" s="234"/>
      <c r="B489" s="206" t="s">
        <v>896</v>
      </c>
      <c r="C489" s="23" t="s">
        <v>917</v>
      </c>
      <c r="D489" s="17" t="s">
        <v>896</v>
      </c>
      <c r="E489" s="29">
        <v>460</v>
      </c>
      <c r="F489" s="17" t="s">
        <v>896</v>
      </c>
      <c r="G489" s="35">
        <v>2300</v>
      </c>
      <c r="H489" s="206" t="s">
        <v>896</v>
      </c>
      <c r="I489" s="216" t="s">
        <v>1620</v>
      </c>
      <c r="J489" s="234"/>
      <c r="K489" s="234"/>
      <c r="L489" s="234"/>
      <c r="M489" s="234"/>
    </row>
    <row r="490" spans="1:13" ht="15">
      <c r="A490" s="234"/>
      <c r="B490" s="206" t="s">
        <v>897</v>
      </c>
      <c r="C490" s="23" t="s">
        <v>918</v>
      </c>
      <c r="D490" s="17" t="s">
        <v>897</v>
      </c>
      <c r="E490" s="29">
        <v>1700</v>
      </c>
      <c r="F490" s="17" t="s">
        <v>897</v>
      </c>
      <c r="G490" s="35">
        <v>8500</v>
      </c>
      <c r="H490" s="206" t="s">
        <v>897</v>
      </c>
      <c r="I490" s="216" t="s">
        <v>1620</v>
      </c>
      <c r="J490" s="234"/>
      <c r="K490" s="234"/>
      <c r="L490" s="234"/>
      <c r="M490" s="234"/>
    </row>
    <row r="491" spans="1:13" ht="15">
      <c r="A491" s="234"/>
      <c r="B491" s="206" t="s">
        <v>898</v>
      </c>
      <c r="C491" s="23" t="s">
        <v>919</v>
      </c>
      <c r="D491" s="17" t="s">
        <v>898</v>
      </c>
      <c r="E491" s="34" t="s">
        <v>23</v>
      </c>
      <c r="F491" s="17" t="s">
        <v>898</v>
      </c>
      <c r="G491" s="36" t="s">
        <v>23</v>
      </c>
      <c r="H491" s="206" t="s">
        <v>898</v>
      </c>
      <c r="I491" s="216" t="s">
        <v>1620</v>
      </c>
      <c r="J491" s="234"/>
      <c r="K491" s="234"/>
      <c r="L491" s="234"/>
      <c r="M491" s="234"/>
    </row>
    <row r="492" spans="1:13" ht="15">
      <c r="A492" s="234"/>
      <c r="B492" s="206" t="s">
        <v>899</v>
      </c>
      <c r="C492" s="23" t="s">
        <v>920</v>
      </c>
      <c r="D492" s="17" t="s">
        <v>899</v>
      </c>
      <c r="E492" s="29">
        <v>2</v>
      </c>
      <c r="F492" s="17" t="s">
        <v>899</v>
      </c>
      <c r="G492" s="35">
        <v>10</v>
      </c>
      <c r="H492" s="206" t="s">
        <v>899</v>
      </c>
      <c r="I492" s="216" t="s">
        <v>1620</v>
      </c>
      <c r="J492" s="234"/>
      <c r="K492" s="234"/>
      <c r="L492" s="234"/>
      <c r="M492" s="234"/>
    </row>
    <row r="493" spans="1:13" ht="15">
      <c r="A493" s="234"/>
      <c r="B493" s="206" t="s">
        <v>900</v>
      </c>
      <c r="C493" s="23" t="s">
        <v>921</v>
      </c>
      <c r="D493" s="17" t="s">
        <v>900</v>
      </c>
      <c r="E493" s="29">
        <v>2</v>
      </c>
      <c r="F493" s="17" t="s">
        <v>900</v>
      </c>
      <c r="G493" s="35">
        <v>10</v>
      </c>
      <c r="H493" s="206" t="s">
        <v>900</v>
      </c>
      <c r="I493" s="216" t="s">
        <v>1620</v>
      </c>
      <c r="J493" s="234"/>
      <c r="K493" s="234"/>
      <c r="L493" s="234"/>
      <c r="M493" s="234"/>
    </row>
    <row r="494" spans="1:13" ht="15">
      <c r="A494" s="234"/>
      <c r="B494" s="206" t="s">
        <v>901</v>
      </c>
      <c r="C494" s="23" t="s">
        <v>922</v>
      </c>
      <c r="D494" s="17" t="s">
        <v>901</v>
      </c>
      <c r="E494" s="29">
        <v>4</v>
      </c>
      <c r="F494" s="17" t="s">
        <v>901</v>
      </c>
      <c r="G494" s="35">
        <v>20</v>
      </c>
      <c r="H494" s="206" t="s">
        <v>901</v>
      </c>
      <c r="I494" s="216" t="s">
        <v>1620</v>
      </c>
      <c r="J494" s="234"/>
      <c r="K494" s="234"/>
      <c r="L494" s="234"/>
      <c r="M494" s="234"/>
    </row>
    <row r="495" spans="1:13" ht="15">
      <c r="A495" s="234"/>
      <c r="B495" s="206" t="s">
        <v>902</v>
      </c>
      <c r="C495" s="23" t="s">
        <v>923</v>
      </c>
      <c r="D495" s="17" t="s">
        <v>902</v>
      </c>
      <c r="E495" s="29">
        <v>200</v>
      </c>
      <c r="F495" s="17" t="s">
        <v>902</v>
      </c>
      <c r="G495" s="35">
        <v>1000</v>
      </c>
      <c r="H495" s="206" t="s">
        <v>902</v>
      </c>
      <c r="I495" s="216" t="s">
        <v>1620</v>
      </c>
      <c r="J495" s="234"/>
      <c r="K495" s="234"/>
      <c r="L495" s="234"/>
      <c r="M495" s="234"/>
    </row>
    <row r="496" spans="1:13" ht="15">
      <c r="A496" s="234"/>
      <c r="B496" s="206" t="s">
        <v>903</v>
      </c>
      <c r="C496" s="23" t="s">
        <v>924</v>
      </c>
      <c r="D496" s="17" t="s">
        <v>903</v>
      </c>
      <c r="E496" s="29">
        <v>20</v>
      </c>
      <c r="F496" s="17" t="s">
        <v>903</v>
      </c>
      <c r="G496" s="35">
        <v>100</v>
      </c>
      <c r="H496" s="206" t="s">
        <v>903</v>
      </c>
      <c r="I496" s="216" t="s">
        <v>1620</v>
      </c>
      <c r="J496" s="234"/>
      <c r="K496" s="234"/>
      <c r="L496" s="234"/>
      <c r="M496" s="234"/>
    </row>
    <row r="497" spans="1:13" ht="15">
      <c r="A497" s="234"/>
      <c r="B497" s="206" t="s">
        <v>904</v>
      </c>
      <c r="C497" s="24" t="s">
        <v>23</v>
      </c>
      <c r="D497" s="17" t="s">
        <v>904</v>
      </c>
      <c r="E497" s="29">
        <v>50</v>
      </c>
      <c r="F497" s="17" t="s">
        <v>904</v>
      </c>
      <c r="G497" s="35">
        <v>250</v>
      </c>
      <c r="H497" s="206" t="s">
        <v>904</v>
      </c>
      <c r="I497" s="216" t="s">
        <v>1620</v>
      </c>
      <c r="J497" s="234"/>
      <c r="K497" s="234"/>
      <c r="L497" s="234"/>
      <c r="M497" s="234"/>
    </row>
    <row r="498" spans="1:13" ht="15">
      <c r="A498" s="234"/>
      <c r="B498" s="206" t="s">
        <v>905</v>
      </c>
      <c r="C498" s="23" t="s">
        <v>925</v>
      </c>
      <c r="D498" s="17" t="s">
        <v>905</v>
      </c>
      <c r="E498" s="29">
        <v>4</v>
      </c>
      <c r="F498" s="17" t="s">
        <v>905</v>
      </c>
      <c r="G498" s="35">
        <v>20</v>
      </c>
      <c r="H498" s="206" t="s">
        <v>905</v>
      </c>
      <c r="I498" s="216" t="s">
        <v>1620</v>
      </c>
      <c r="J498" s="234"/>
      <c r="K498" s="234"/>
      <c r="L498" s="234"/>
      <c r="M498" s="234"/>
    </row>
    <row r="499" spans="1:13" ht="15">
      <c r="A499" s="234"/>
      <c r="B499" s="206" t="s">
        <v>1603</v>
      </c>
      <c r="C499" s="23" t="s">
        <v>926</v>
      </c>
      <c r="D499" s="119" t="s">
        <v>1603</v>
      </c>
      <c r="E499" s="29">
        <v>112000</v>
      </c>
      <c r="F499" s="119" t="s">
        <v>1603</v>
      </c>
      <c r="G499" s="35">
        <v>560000</v>
      </c>
      <c r="H499" s="206" t="s">
        <v>1603</v>
      </c>
      <c r="I499" s="216" t="s">
        <v>1620</v>
      </c>
      <c r="J499" s="234"/>
      <c r="K499" s="234"/>
      <c r="L499" s="234"/>
      <c r="M499" s="234"/>
    </row>
    <row r="500" spans="1:13" ht="15">
      <c r="A500" s="234"/>
      <c r="B500" s="206" t="s">
        <v>906</v>
      </c>
      <c r="C500" s="23" t="s">
        <v>1604</v>
      </c>
      <c r="D500" s="17" t="s">
        <v>906</v>
      </c>
      <c r="E500" s="34" t="s">
        <v>23</v>
      </c>
      <c r="F500" s="17" t="s">
        <v>906</v>
      </c>
      <c r="G500" s="36" t="s">
        <v>23</v>
      </c>
      <c r="H500" s="206" t="s">
        <v>906</v>
      </c>
      <c r="I500" s="216" t="s">
        <v>1620</v>
      </c>
      <c r="J500" s="234"/>
      <c r="K500" s="234"/>
      <c r="L500" s="234"/>
      <c r="M500" s="234"/>
    </row>
    <row r="501" spans="1:13" ht="15">
      <c r="A501" s="234"/>
      <c r="B501" s="206" t="s">
        <v>907</v>
      </c>
      <c r="C501" s="23" t="s">
        <v>845</v>
      </c>
      <c r="D501" s="17" t="s">
        <v>907</v>
      </c>
      <c r="E501" s="29">
        <v>2</v>
      </c>
      <c r="F501" s="17" t="s">
        <v>907</v>
      </c>
      <c r="G501" s="35">
        <v>10</v>
      </c>
      <c r="H501" s="206" t="s">
        <v>907</v>
      </c>
      <c r="I501" s="216" t="s">
        <v>1620</v>
      </c>
      <c r="J501" s="234"/>
      <c r="K501" s="234"/>
      <c r="L501" s="234"/>
      <c r="M501" s="234"/>
    </row>
    <row r="502" spans="1:13" ht="15">
      <c r="A502" s="234"/>
      <c r="B502" s="206" t="s">
        <v>908</v>
      </c>
      <c r="C502" s="23" t="s">
        <v>927</v>
      </c>
      <c r="D502" s="17" t="s">
        <v>908</v>
      </c>
      <c r="E502" s="29">
        <v>600</v>
      </c>
      <c r="F502" s="17" t="s">
        <v>908</v>
      </c>
      <c r="G502" s="35">
        <v>3000</v>
      </c>
      <c r="H502" s="206" t="s">
        <v>908</v>
      </c>
      <c r="I502" s="216" t="s">
        <v>1620</v>
      </c>
      <c r="J502" s="234"/>
      <c r="K502" s="234"/>
      <c r="L502" s="234"/>
      <c r="M502" s="234"/>
    </row>
    <row r="503" spans="1:13" ht="15">
      <c r="A503" s="234"/>
      <c r="B503" s="206" t="s">
        <v>909</v>
      </c>
      <c r="C503" s="23" t="s">
        <v>928</v>
      </c>
      <c r="D503" s="17" t="s">
        <v>909</v>
      </c>
      <c r="E503" s="29">
        <v>180</v>
      </c>
      <c r="F503" s="17" t="s">
        <v>909</v>
      </c>
      <c r="G503" s="35">
        <v>900</v>
      </c>
      <c r="H503" s="206" t="s">
        <v>909</v>
      </c>
      <c r="I503" s="216" t="s">
        <v>1620</v>
      </c>
      <c r="J503" s="234"/>
      <c r="K503" s="234"/>
      <c r="L503" s="234"/>
      <c r="M503" s="234"/>
    </row>
    <row r="504" spans="1:13" ht="15">
      <c r="A504" s="234"/>
      <c r="B504" s="206" t="s">
        <v>910</v>
      </c>
      <c r="C504" s="23" t="s">
        <v>929</v>
      </c>
      <c r="D504" s="17" t="s">
        <v>910</v>
      </c>
      <c r="E504" s="29">
        <v>160</v>
      </c>
      <c r="F504" s="17" t="s">
        <v>910</v>
      </c>
      <c r="G504" s="35">
        <v>800</v>
      </c>
      <c r="H504" s="206" t="s">
        <v>910</v>
      </c>
      <c r="I504" s="216" t="s">
        <v>1620</v>
      </c>
      <c r="J504" s="234"/>
      <c r="K504" s="234"/>
      <c r="L504" s="234"/>
      <c r="M504" s="234"/>
    </row>
    <row r="505" spans="1:13" ht="15">
      <c r="A505" s="234"/>
      <c r="B505" s="206" t="s">
        <v>911</v>
      </c>
      <c r="C505" s="23" t="s">
        <v>930</v>
      </c>
      <c r="D505" s="17" t="s">
        <v>911</v>
      </c>
      <c r="E505" s="29">
        <v>800</v>
      </c>
      <c r="F505" s="17" t="s">
        <v>911</v>
      </c>
      <c r="G505" s="35">
        <v>4000</v>
      </c>
      <c r="H505" s="206" t="s">
        <v>911</v>
      </c>
      <c r="I505" s="216" t="s">
        <v>1620</v>
      </c>
      <c r="J505" s="234"/>
      <c r="K505" s="234"/>
      <c r="L505" s="234"/>
      <c r="M505" s="234"/>
    </row>
    <row r="506" spans="1:13" ht="15">
      <c r="A506" s="234"/>
      <c r="B506" s="206" t="s">
        <v>912</v>
      </c>
      <c r="C506" s="23" t="s">
        <v>931</v>
      </c>
      <c r="D506" s="17" t="s">
        <v>912</v>
      </c>
      <c r="E506" s="29">
        <v>18000</v>
      </c>
      <c r="F506" s="17" t="s">
        <v>912</v>
      </c>
      <c r="G506" s="35">
        <v>90000</v>
      </c>
      <c r="H506" s="206" t="s">
        <v>912</v>
      </c>
      <c r="I506" s="216" t="s">
        <v>1620</v>
      </c>
      <c r="J506" s="234"/>
      <c r="K506" s="234"/>
      <c r="L506" s="234"/>
      <c r="M506" s="234"/>
    </row>
    <row r="507" spans="1:13" ht="15">
      <c r="A507" s="234"/>
      <c r="B507" s="206" t="s">
        <v>913</v>
      </c>
      <c r="C507" s="23" t="s">
        <v>932</v>
      </c>
      <c r="D507" s="17" t="s">
        <v>913</v>
      </c>
      <c r="E507" s="29">
        <v>12</v>
      </c>
      <c r="F507" s="17" t="s">
        <v>913</v>
      </c>
      <c r="G507" s="35">
        <v>60</v>
      </c>
      <c r="H507" s="206" t="s">
        <v>913</v>
      </c>
      <c r="I507" s="216" t="s">
        <v>1620</v>
      </c>
      <c r="J507" s="234"/>
      <c r="K507" s="234"/>
      <c r="L507" s="234"/>
      <c r="M507" s="234"/>
    </row>
    <row r="508" spans="1:13" ht="15">
      <c r="A508" s="234"/>
      <c r="B508" s="206" t="s">
        <v>1612</v>
      </c>
      <c r="C508" s="24" t="s">
        <v>23</v>
      </c>
      <c r="D508" s="17" t="s">
        <v>1612</v>
      </c>
      <c r="E508" s="29">
        <v>100</v>
      </c>
      <c r="F508" s="17" t="s">
        <v>1612</v>
      </c>
      <c r="G508" s="35">
        <v>500</v>
      </c>
      <c r="H508" s="206" t="s">
        <v>1612</v>
      </c>
      <c r="I508" s="218" t="s">
        <v>1627</v>
      </c>
      <c r="J508" s="234"/>
      <c r="K508" s="234"/>
      <c r="L508" s="234"/>
      <c r="M508" s="234"/>
    </row>
    <row r="509" spans="1:13" ht="34.5">
      <c r="A509" s="234"/>
      <c r="B509" s="206" t="s">
        <v>1614</v>
      </c>
      <c r="C509" s="24" t="s">
        <v>23</v>
      </c>
      <c r="D509" s="17" t="s">
        <v>1614</v>
      </c>
      <c r="E509" s="34" t="s">
        <v>23</v>
      </c>
      <c r="F509" s="17" t="s">
        <v>1614</v>
      </c>
      <c r="G509" s="36" t="s">
        <v>23</v>
      </c>
      <c r="H509" s="206" t="s">
        <v>1614</v>
      </c>
      <c r="I509" s="219" t="s">
        <v>1628</v>
      </c>
      <c r="J509" s="234"/>
      <c r="K509" s="234"/>
      <c r="L509" s="234"/>
      <c r="M509" s="234"/>
    </row>
    <row r="510" spans="1:13" ht="15">
      <c r="A510" s="234"/>
      <c r="B510" s="206" t="s">
        <v>914</v>
      </c>
      <c r="C510" s="23" t="s">
        <v>933</v>
      </c>
      <c r="D510" s="17" t="s">
        <v>914</v>
      </c>
      <c r="E510" s="29">
        <v>14</v>
      </c>
      <c r="F510" s="17" t="s">
        <v>914</v>
      </c>
      <c r="G510" s="35">
        <v>70</v>
      </c>
      <c r="H510" s="206" t="s">
        <v>914</v>
      </c>
      <c r="I510" s="216" t="s">
        <v>1620</v>
      </c>
      <c r="J510" s="234"/>
      <c r="K510" s="234"/>
      <c r="L510" s="234"/>
      <c r="M510" s="234"/>
    </row>
    <row r="511" spans="1:13" ht="15">
      <c r="A511" s="234"/>
      <c r="B511" s="206" t="s">
        <v>915</v>
      </c>
      <c r="C511" s="23" t="s">
        <v>934</v>
      </c>
      <c r="D511" s="17" t="s">
        <v>915</v>
      </c>
      <c r="E511" s="34" t="s">
        <v>23</v>
      </c>
      <c r="F511" s="17" t="s">
        <v>915</v>
      </c>
      <c r="G511" s="36" t="s">
        <v>23</v>
      </c>
      <c r="H511" s="206" t="s">
        <v>915</v>
      </c>
      <c r="I511" s="216" t="s">
        <v>1620</v>
      </c>
      <c r="J511" s="234"/>
      <c r="K511" s="234"/>
      <c r="L511" s="234"/>
      <c r="M511" s="234"/>
    </row>
    <row r="512" spans="1:13" ht="15">
      <c r="A512" s="234"/>
      <c r="B512" s="206" t="s">
        <v>916</v>
      </c>
      <c r="C512" s="23" t="s">
        <v>935</v>
      </c>
      <c r="D512" s="17" t="s">
        <v>916</v>
      </c>
      <c r="E512" s="29">
        <v>1500</v>
      </c>
      <c r="F512" s="17" t="s">
        <v>916</v>
      </c>
      <c r="G512" s="35">
        <v>7500</v>
      </c>
      <c r="H512" s="206" t="s">
        <v>916</v>
      </c>
      <c r="I512" s="216" t="s">
        <v>1620</v>
      </c>
      <c r="J512" s="234"/>
      <c r="K512" s="234"/>
      <c r="L512" s="234"/>
      <c r="M512" s="234"/>
    </row>
    <row r="513" spans="1:13" ht="15">
      <c r="A513" s="234"/>
      <c r="B513" s="206" t="s">
        <v>937</v>
      </c>
      <c r="C513" s="23" t="s">
        <v>965</v>
      </c>
      <c r="D513" s="17" t="s">
        <v>937</v>
      </c>
      <c r="E513" s="34" t="s">
        <v>23</v>
      </c>
      <c r="F513" s="17" t="s">
        <v>937</v>
      </c>
      <c r="G513" s="36" t="s">
        <v>23</v>
      </c>
      <c r="H513" s="206" t="s">
        <v>937</v>
      </c>
      <c r="I513" s="216" t="s">
        <v>1620</v>
      </c>
      <c r="J513" s="234"/>
      <c r="K513" s="234"/>
      <c r="L513" s="234"/>
      <c r="M513" s="234"/>
    </row>
    <row r="514" spans="1:13" ht="15">
      <c r="A514" s="234"/>
      <c r="B514" s="206" t="s">
        <v>938</v>
      </c>
      <c r="C514" s="23" t="s">
        <v>486</v>
      </c>
      <c r="D514" s="17" t="s">
        <v>938</v>
      </c>
      <c r="E514" s="29">
        <v>4</v>
      </c>
      <c r="F514" s="17" t="s">
        <v>938</v>
      </c>
      <c r="G514" s="35">
        <v>20</v>
      </c>
      <c r="H514" s="206" t="s">
        <v>938</v>
      </c>
      <c r="I514" s="216" t="s">
        <v>1620</v>
      </c>
      <c r="J514" s="234"/>
      <c r="K514" s="234"/>
      <c r="L514" s="234"/>
      <c r="M514" s="234"/>
    </row>
    <row r="515" spans="1:13" ht="15">
      <c r="A515" s="234"/>
      <c r="B515" s="206" t="s">
        <v>939</v>
      </c>
      <c r="C515" s="23" t="s">
        <v>966</v>
      </c>
      <c r="D515" s="17" t="s">
        <v>939</v>
      </c>
      <c r="E515" s="29">
        <v>10</v>
      </c>
      <c r="F515" s="17" t="s">
        <v>939</v>
      </c>
      <c r="G515" s="35">
        <v>50</v>
      </c>
      <c r="H515" s="206" t="s">
        <v>939</v>
      </c>
      <c r="I515" s="216" t="s">
        <v>1620</v>
      </c>
      <c r="J515" s="234"/>
      <c r="K515" s="234"/>
      <c r="L515" s="234"/>
      <c r="M515" s="234"/>
    </row>
    <row r="516" spans="1:13" ht="15">
      <c r="A516" s="234"/>
      <c r="B516" s="206" t="s">
        <v>940</v>
      </c>
      <c r="C516" s="23" t="s">
        <v>967</v>
      </c>
      <c r="D516" s="17" t="s">
        <v>940</v>
      </c>
      <c r="E516" s="34" t="s">
        <v>23</v>
      </c>
      <c r="F516" s="17" t="s">
        <v>940</v>
      </c>
      <c r="G516" s="36" t="s">
        <v>23</v>
      </c>
      <c r="H516" s="206" t="s">
        <v>940</v>
      </c>
      <c r="I516" s="216" t="s">
        <v>1620</v>
      </c>
      <c r="J516" s="234"/>
      <c r="K516" s="234"/>
      <c r="L516" s="234"/>
      <c r="M516" s="234"/>
    </row>
    <row r="517" spans="1:13" ht="15">
      <c r="A517" s="234"/>
      <c r="B517" s="206" t="s">
        <v>941</v>
      </c>
      <c r="C517" s="23" t="s">
        <v>968</v>
      </c>
      <c r="D517" s="17" t="s">
        <v>941</v>
      </c>
      <c r="E517" s="29">
        <v>7000</v>
      </c>
      <c r="F517" s="17" t="s">
        <v>941</v>
      </c>
      <c r="G517" s="35">
        <v>35000</v>
      </c>
      <c r="H517" s="206" t="s">
        <v>941</v>
      </c>
      <c r="I517" s="216" t="s">
        <v>1620</v>
      </c>
      <c r="J517" s="234"/>
      <c r="K517" s="234"/>
      <c r="L517" s="234"/>
      <c r="M517" s="234"/>
    </row>
    <row r="518" spans="1:13" ht="15">
      <c r="A518" s="234"/>
      <c r="B518" s="206" t="s">
        <v>942</v>
      </c>
      <c r="C518" s="23" t="s">
        <v>969</v>
      </c>
      <c r="D518" s="17" t="s">
        <v>942</v>
      </c>
      <c r="E518" s="34" t="s">
        <v>23</v>
      </c>
      <c r="F518" s="17" t="s">
        <v>942</v>
      </c>
      <c r="G518" s="36" t="s">
        <v>23</v>
      </c>
      <c r="H518" s="206" t="s">
        <v>942</v>
      </c>
      <c r="I518" s="216" t="s">
        <v>1620</v>
      </c>
      <c r="J518" s="234"/>
      <c r="K518" s="234"/>
      <c r="L518" s="234"/>
      <c r="M518" s="234"/>
    </row>
    <row r="519" spans="1:13" ht="15">
      <c r="A519" s="234"/>
      <c r="B519" s="206" t="s">
        <v>943</v>
      </c>
      <c r="C519" s="23" t="s">
        <v>970</v>
      </c>
      <c r="D519" s="17" t="s">
        <v>943</v>
      </c>
      <c r="E519" s="34" t="s">
        <v>23</v>
      </c>
      <c r="F519" s="17" t="s">
        <v>943</v>
      </c>
      <c r="G519" s="36" t="s">
        <v>23</v>
      </c>
      <c r="H519" s="206" t="s">
        <v>943</v>
      </c>
      <c r="I519" s="216" t="s">
        <v>1620</v>
      </c>
      <c r="J519" s="234"/>
      <c r="K519" s="234"/>
      <c r="L519" s="234"/>
      <c r="M519" s="234"/>
    </row>
    <row r="520" spans="1:13" ht="15">
      <c r="A520" s="234"/>
      <c r="B520" s="206" t="s">
        <v>944</v>
      </c>
      <c r="C520" s="23" t="s">
        <v>971</v>
      </c>
      <c r="D520" s="17" t="s">
        <v>944</v>
      </c>
      <c r="E520" s="29">
        <v>2</v>
      </c>
      <c r="F520" s="17" t="s">
        <v>944</v>
      </c>
      <c r="G520" s="35">
        <v>10</v>
      </c>
      <c r="H520" s="206" t="s">
        <v>944</v>
      </c>
      <c r="I520" s="216" t="s">
        <v>1620</v>
      </c>
      <c r="J520" s="234"/>
      <c r="K520" s="234"/>
      <c r="L520" s="234"/>
      <c r="M520" s="234"/>
    </row>
    <row r="521" spans="1:13" ht="15">
      <c r="A521" s="234"/>
      <c r="B521" s="206" t="s">
        <v>945</v>
      </c>
      <c r="C521" s="23" t="s">
        <v>972</v>
      </c>
      <c r="D521" s="17" t="s">
        <v>945</v>
      </c>
      <c r="E521" s="29">
        <v>4</v>
      </c>
      <c r="F521" s="17" t="s">
        <v>945</v>
      </c>
      <c r="G521" s="35">
        <v>20</v>
      </c>
      <c r="H521" s="206" t="s">
        <v>945</v>
      </c>
      <c r="I521" s="216" t="s">
        <v>1620</v>
      </c>
      <c r="J521" s="234"/>
      <c r="K521" s="234"/>
      <c r="L521" s="234"/>
      <c r="M521" s="234"/>
    </row>
    <row r="522" spans="1:13" ht="15">
      <c r="A522" s="234"/>
      <c r="B522" s="206" t="s">
        <v>946</v>
      </c>
      <c r="C522" s="24" t="s">
        <v>23</v>
      </c>
      <c r="D522" s="17" t="s">
        <v>946</v>
      </c>
      <c r="E522" s="34" t="s">
        <v>23</v>
      </c>
      <c r="F522" s="17" t="s">
        <v>946</v>
      </c>
      <c r="G522" s="36" t="s">
        <v>23</v>
      </c>
      <c r="H522" s="206" t="s">
        <v>946</v>
      </c>
      <c r="I522" s="216" t="s">
        <v>1620</v>
      </c>
      <c r="J522" s="234"/>
      <c r="K522" s="234"/>
      <c r="L522" s="234"/>
      <c r="M522" s="234"/>
    </row>
    <row r="523" spans="1:13" ht="15">
      <c r="A523" s="234"/>
      <c r="B523" s="206" t="s">
        <v>947</v>
      </c>
      <c r="C523" s="23" t="s">
        <v>973</v>
      </c>
      <c r="D523" s="17" t="s">
        <v>947</v>
      </c>
      <c r="E523" s="29">
        <v>14</v>
      </c>
      <c r="F523" s="17" t="s">
        <v>947</v>
      </c>
      <c r="G523" s="35">
        <v>70</v>
      </c>
      <c r="H523" s="206" t="s">
        <v>947</v>
      </c>
      <c r="I523" s="216" t="s">
        <v>1620</v>
      </c>
      <c r="J523" s="234"/>
      <c r="K523" s="234"/>
      <c r="L523" s="234"/>
      <c r="M523" s="234"/>
    </row>
    <row r="524" spans="1:13" ht="15">
      <c r="A524" s="234"/>
      <c r="B524" s="206" t="s">
        <v>1605</v>
      </c>
      <c r="C524" s="23" t="s">
        <v>974</v>
      </c>
      <c r="D524" s="17" t="s">
        <v>1605</v>
      </c>
      <c r="E524" s="33">
        <v>0.7</v>
      </c>
      <c r="F524" s="17" t="s">
        <v>1605</v>
      </c>
      <c r="G524" s="37">
        <v>3.5</v>
      </c>
      <c r="H524" s="206" t="s">
        <v>1605</v>
      </c>
      <c r="I524" s="216" t="s">
        <v>1620</v>
      </c>
      <c r="J524" s="234"/>
      <c r="K524" s="234"/>
      <c r="L524" s="234"/>
      <c r="M524" s="234"/>
    </row>
    <row r="525" spans="1:13" ht="15">
      <c r="A525" s="234"/>
      <c r="B525" s="206" t="s">
        <v>948</v>
      </c>
      <c r="C525" s="23" t="s">
        <v>975</v>
      </c>
      <c r="D525" s="17" t="s">
        <v>948</v>
      </c>
      <c r="E525" s="29">
        <v>3600</v>
      </c>
      <c r="F525" s="17" t="s">
        <v>948</v>
      </c>
      <c r="G525" s="35">
        <v>18000</v>
      </c>
      <c r="H525" s="206" t="s">
        <v>948</v>
      </c>
      <c r="I525" s="216" t="s">
        <v>1620</v>
      </c>
      <c r="J525" s="234"/>
      <c r="K525" s="234"/>
      <c r="L525" s="234"/>
      <c r="M525" s="234"/>
    </row>
    <row r="526" spans="1:13" ht="15">
      <c r="A526" s="234"/>
      <c r="B526" s="206" t="s">
        <v>949</v>
      </c>
      <c r="C526" s="23" t="s">
        <v>975</v>
      </c>
      <c r="D526" s="17" t="s">
        <v>949</v>
      </c>
      <c r="E526" s="29">
        <v>36000</v>
      </c>
      <c r="F526" s="17" t="s">
        <v>949</v>
      </c>
      <c r="G526" s="35">
        <v>180000</v>
      </c>
      <c r="H526" s="206" t="s">
        <v>949</v>
      </c>
      <c r="I526" s="216" t="s">
        <v>1620</v>
      </c>
      <c r="J526" s="234"/>
      <c r="K526" s="234"/>
      <c r="L526" s="234"/>
      <c r="M526" s="234"/>
    </row>
    <row r="527" spans="1:13" ht="15">
      <c r="A527" s="234"/>
      <c r="B527" s="206" t="s">
        <v>950</v>
      </c>
      <c r="C527" s="23" t="s">
        <v>976</v>
      </c>
      <c r="D527" s="17" t="s">
        <v>950</v>
      </c>
      <c r="E527" s="34" t="s">
        <v>23</v>
      </c>
      <c r="F527" s="17" t="s">
        <v>950</v>
      </c>
      <c r="G527" s="36" t="s">
        <v>23</v>
      </c>
      <c r="H527" s="206" t="s">
        <v>950</v>
      </c>
      <c r="I527" s="216" t="s">
        <v>1620</v>
      </c>
      <c r="J527" s="234"/>
      <c r="K527" s="234"/>
      <c r="L527" s="234"/>
      <c r="M527" s="234"/>
    </row>
    <row r="528" spans="1:13" ht="15">
      <c r="A528" s="234"/>
      <c r="B528" s="206" t="s">
        <v>1554</v>
      </c>
      <c r="C528" s="23" t="s">
        <v>977</v>
      </c>
      <c r="D528" s="17" t="s">
        <v>1554</v>
      </c>
      <c r="E528" s="29">
        <v>400</v>
      </c>
      <c r="F528" s="17" t="s">
        <v>1554</v>
      </c>
      <c r="G528" s="35">
        <v>2000</v>
      </c>
      <c r="H528" s="206" t="s">
        <v>1554</v>
      </c>
      <c r="I528" s="216" t="s">
        <v>1620</v>
      </c>
      <c r="J528" s="234"/>
      <c r="K528" s="234"/>
      <c r="L528" s="234"/>
      <c r="M528" s="234"/>
    </row>
    <row r="529" spans="1:13" ht="15">
      <c r="A529" s="234"/>
      <c r="B529" s="206" t="s">
        <v>951</v>
      </c>
      <c r="C529" s="23" t="s">
        <v>978</v>
      </c>
      <c r="D529" s="17" t="s">
        <v>951</v>
      </c>
      <c r="E529" s="29">
        <v>4100</v>
      </c>
      <c r="F529" s="17" t="s">
        <v>951</v>
      </c>
      <c r="G529" s="35">
        <v>20500</v>
      </c>
      <c r="H529" s="206" t="s">
        <v>951</v>
      </c>
      <c r="I529" s="216" t="s">
        <v>1620</v>
      </c>
      <c r="J529" s="234"/>
      <c r="K529" s="234"/>
      <c r="L529" s="234"/>
      <c r="M529" s="234"/>
    </row>
    <row r="530" spans="1:13" ht="15">
      <c r="A530" s="234"/>
      <c r="B530" s="206" t="s">
        <v>952</v>
      </c>
      <c r="C530" s="23" t="s">
        <v>979</v>
      </c>
      <c r="D530" s="17" t="s">
        <v>952</v>
      </c>
      <c r="E530" s="29">
        <v>6000</v>
      </c>
      <c r="F530" s="17" t="s">
        <v>952</v>
      </c>
      <c r="G530" s="35">
        <v>30000</v>
      </c>
      <c r="H530" s="206" t="s">
        <v>952</v>
      </c>
      <c r="I530" s="216" t="s">
        <v>1620</v>
      </c>
      <c r="J530" s="234"/>
      <c r="K530" s="234"/>
      <c r="L530" s="234"/>
      <c r="M530" s="234"/>
    </row>
    <row r="531" spans="1:13" ht="15">
      <c r="A531" s="234"/>
      <c r="B531" s="206" t="s">
        <v>953</v>
      </c>
      <c r="C531" s="23" t="s">
        <v>980</v>
      </c>
      <c r="D531" s="17" t="s">
        <v>953</v>
      </c>
      <c r="E531" s="34" t="s">
        <v>23</v>
      </c>
      <c r="F531" s="17" t="s">
        <v>953</v>
      </c>
      <c r="G531" s="36" t="s">
        <v>23</v>
      </c>
      <c r="H531" s="206" t="s">
        <v>953</v>
      </c>
      <c r="I531" s="216" t="s">
        <v>1620</v>
      </c>
      <c r="J531" s="234"/>
      <c r="K531" s="234"/>
      <c r="L531" s="234"/>
      <c r="M531" s="234"/>
    </row>
    <row r="532" spans="1:13" ht="15">
      <c r="A532" s="234"/>
      <c r="B532" s="206" t="s">
        <v>954</v>
      </c>
      <c r="C532" s="23" t="s">
        <v>981</v>
      </c>
      <c r="D532" s="17" t="s">
        <v>954</v>
      </c>
      <c r="E532" s="34" t="s">
        <v>23</v>
      </c>
      <c r="F532" s="17" t="s">
        <v>954</v>
      </c>
      <c r="G532" s="36" t="s">
        <v>23</v>
      </c>
      <c r="H532" s="206" t="s">
        <v>954</v>
      </c>
      <c r="I532" s="216" t="s">
        <v>1620</v>
      </c>
      <c r="J532" s="234"/>
      <c r="K532" s="234"/>
      <c r="L532" s="234"/>
      <c r="M532" s="234"/>
    </row>
    <row r="533" spans="1:13" ht="15">
      <c r="A533" s="234"/>
      <c r="B533" s="206" t="s">
        <v>955</v>
      </c>
      <c r="C533" s="23" t="s">
        <v>359</v>
      </c>
      <c r="D533" s="17" t="s">
        <v>955</v>
      </c>
      <c r="E533" s="29">
        <v>400</v>
      </c>
      <c r="F533" s="17" t="s">
        <v>955</v>
      </c>
      <c r="G533" s="35">
        <v>2000</v>
      </c>
      <c r="H533" s="206" t="s">
        <v>955</v>
      </c>
      <c r="I533" s="216" t="s">
        <v>1620</v>
      </c>
      <c r="J533" s="234"/>
      <c r="K533" s="234"/>
      <c r="L533" s="234"/>
      <c r="M533" s="234"/>
    </row>
    <row r="534" spans="1:13" ht="15">
      <c r="A534" s="234"/>
      <c r="B534" s="206" t="s">
        <v>956</v>
      </c>
      <c r="C534" s="24" t="s">
        <v>23</v>
      </c>
      <c r="D534" s="17" t="s">
        <v>956</v>
      </c>
      <c r="E534" s="34" t="s">
        <v>23</v>
      </c>
      <c r="F534" s="17" t="s">
        <v>956</v>
      </c>
      <c r="G534" s="36" t="s">
        <v>23</v>
      </c>
      <c r="H534" s="206" t="s">
        <v>956</v>
      </c>
      <c r="I534" s="216" t="s">
        <v>1620</v>
      </c>
      <c r="J534" s="234"/>
      <c r="K534" s="234"/>
      <c r="L534" s="234"/>
      <c r="M534" s="234"/>
    </row>
    <row r="535" spans="1:13" ht="15">
      <c r="A535" s="234"/>
      <c r="B535" s="206" t="s">
        <v>957</v>
      </c>
      <c r="C535" s="23" t="s">
        <v>982</v>
      </c>
      <c r="D535" s="17" t="s">
        <v>957</v>
      </c>
      <c r="E535" s="29">
        <v>100</v>
      </c>
      <c r="F535" s="17" t="s">
        <v>957</v>
      </c>
      <c r="G535" s="35">
        <v>500</v>
      </c>
      <c r="H535" s="206" t="s">
        <v>957</v>
      </c>
      <c r="I535" s="216" t="s">
        <v>1620</v>
      </c>
      <c r="J535" s="234"/>
      <c r="K535" s="234"/>
      <c r="L535" s="234"/>
      <c r="M535" s="234"/>
    </row>
    <row r="536" spans="1:13" ht="15">
      <c r="A536" s="234"/>
      <c r="B536" s="206" t="s">
        <v>958</v>
      </c>
      <c r="C536" s="23" t="s">
        <v>983</v>
      </c>
      <c r="D536" s="17" t="s">
        <v>958</v>
      </c>
      <c r="E536" s="29">
        <v>200</v>
      </c>
      <c r="F536" s="17" t="s">
        <v>958</v>
      </c>
      <c r="G536" s="35">
        <v>1000</v>
      </c>
      <c r="H536" s="206" t="s">
        <v>958</v>
      </c>
      <c r="I536" s="216" t="s">
        <v>1620</v>
      </c>
      <c r="J536" s="234"/>
      <c r="K536" s="234"/>
      <c r="L536" s="234"/>
      <c r="M536" s="234"/>
    </row>
    <row r="537" spans="1:13" ht="15">
      <c r="A537" s="234"/>
      <c r="B537" s="206" t="s">
        <v>959</v>
      </c>
      <c r="C537" s="23" t="s">
        <v>984</v>
      </c>
      <c r="D537" s="17" t="s">
        <v>959</v>
      </c>
      <c r="E537" s="34" t="s">
        <v>23</v>
      </c>
      <c r="F537" s="17" t="s">
        <v>959</v>
      </c>
      <c r="G537" s="36" t="s">
        <v>23</v>
      </c>
      <c r="H537" s="206" t="s">
        <v>959</v>
      </c>
      <c r="I537" s="216" t="s">
        <v>1620</v>
      </c>
      <c r="J537" s="234"/>
      <c r="K537" s="234"/>
      <c r="L537" s="234"/>
      <c r="M537" s="234"/>
    </row>
    <row r="538" spans="1:13" ht="15">
      <c r="A538" s="234"/>
      <c r="B538" s="206" t="s">
        <v>960</v>
      </c>
      <c r="C538" s="23" t="s">
        <v>985</v>
      </c>
      <c r="D538" s="17" t="s">
        <v>960</v>
      </c>
      <c r="E538" s="29">
        <v>220</v>
      </c>
      <c r="F538" s="17" t="s">
        <v>960</v>
      </c>
      <c r="G538" s="35">
        <v>1100</v>
      </c>
      <c r="H538" s="206" t="s">
        <v>960</v>
      </c>
      <c r="I538" s="216" t="s">
        <v>1620</v>
      </c>
      <c r="J538" s="234"/>
      <c r="K538" s="234"/>
      <c r="L538" s="234"/>
      <c r="M538" s="234"/>
    </row>
    <row r="539" spans="1:13" ht="15">
      <c r="A539" s="234"/>
      <c r="B539" s="206" t="s">
        <v>961</v>
      </c>
      <c r="C539" s="23" t="s">
        <v>986</v>
      </c>
      <c r="D539" s="17" t="s">
        <v>961</v>
      </c>
      <c r="E539" s="29">
        <v>50</v>
      </c>
      <c r="F539" s="17" t="s">
        <v>961</v>
      </c>
      <c r="G539" s="35">
        <v>250</v>
      </c>
      <c r="H539" s="206" t="s">
        <v>961</v>
      </c>
      <c r="I539" s="216" t="s">
        <v>1620</v>
      </c>
      <c r="J539" s="234"/>
      <c r="K539" s="234"/>
      <c r="L539" s="234"/>
      <c r="M539" s="234"/>
    </row>
    <row r="540" spans="1:13" ht="15">
      <c r="A540" s="234"/>
      <c r="B540" s="206" t="s">
        <v>962</v>
      </c>
      <c r="C540" s="23" t="s">
        <v>987</v>
      </c>
      <c r="D540" s="17" t="s">
        <v>962</v>
      </c>
      <c r="E540" s="29">
        <v>28</v>
      </c>
      <c r="F540" s="17" t="s">
        <v>962</v>
      </c>
      <c r="G540" s="35">
        <v>140</v>
      </c>
      <c r="H540" s="206" t="s">
        <v>962</v>
      </c>
      <c r="I540" s="216" t="s">
        <v>1620</v>
      </c>
      <c r="J540" s="234"/>
      <c r="K540" s="234"/>
      <c r="L540" s="234"/>
      <c r="M540" s="234"/>
    </row>
    <row r="541" spans="1:13" ht="15">
      <c r="A541" s="234"/>
      <c r="B541" s="206" t="s">
        <v>963</v>
      </c>
      <c r="C541" s="27" t="s">
        <v>988</v>
      </c>
      <c r="D541" s="17" t="s">
        <v>963</v>
      </c>
      <c r="E541" s="29">
        <v>4</v>
      </c>
      <c r="F541" s="17" t="s">
        <v>963</v>
      </c>
      <c r="G541" s="35">
        <v>20</v>
      </c>
      <c r="H541" s="206" t="s">
        <v>963</v>
      </c>
      <c r="I541" s="216" t="s">
        <v>1620</v>
      </c>
      <c r="J541" s="234"/>
      <c r="K541" s="234"/>
      <c r="L541" s="234"/>
      <c r="M541" s="234"/>
    </row>
    <row r="542" spans="1:13" ht="15">
      <c r="A542" s="234"/>
      <c r="B542" s="206" t="s">
        <v>964</v>
      </c>
      <c r="C542" s="24" t="s">
        <v>989</v>
      </c>
      <c r="D542" s="17" t="s">
        <v>964</v>
      </c>
      <c r="E542" s="29">
        <v>280</v>
      </c>
      <c r="F542" s="17" t="s">
        <v>964</v>
      </c>
      <c r="G542" s="35">
        <v>1400</v>
      </c>
      <c r="H542" s="206" t="s">
        <v>964</v>
      </c>
      <c r="I542" s="216" t="s">
        <v>1620</v>
      </c>
      <c r="J542" s="234"/>
      <c r="K542" s="234"/>
      <c r="L542" s="234"/>
      <c r="M542" s="234"/>
    </row>
    <row r="543" spans="1:13" ht="15">
      <c r="A543" s="234"/>
      <c r="B543" s="206" t="s">
        <v>990</v>
      </c>
      <c r="C543" s="23" t="s">
        <v>1019</v>
      </c>
      <c r="D543" s="17" t="s">
        <v>990</v>
      </c>
      <c r="E543" s="29">
        <v>40</v>
      </c>
      <c r="F543" s="17" t="s">
        <v>990</v>
      </c>
      <c r="G543" s="35">
        <v>200</v>
      </c>
      <c r="H543" s="206" t="s">
        <v>990</v>
      </c>
      <c r="I543" s="216" t="s">
        <v>1620</v>
      </c>
      <c r="J543" s="234"/>
      <c r="K543" s="234"/>
      <c r="L543" s="234"/>
      <c r="M543" s="234"/>
    </row>
    <row r="544" spans="1:13" ht="15">
      <c r="A544" s="234"/>
      <c r="B544" s="206" t="s">
        <v>991</v>
      </c>
      <c r="C544" s="24" t="s">
        <v>23</v>
      </c>
      <c r="D544" s="17" t="s">
        <v>991</v>
      </c>
      <c r="E544" s="34" t="s">
        <v>23</v>
      </c>
      <c r="F544" s="17" t="s">
        <v>991</v>
      </c>
      <c r="G544" s="36" t="s">
        <v>23</v>
      </c>
      <c r="H544" s="206" t="s">
        <v>991</v>
      </c>
      <c r="I544" s="216" t="s">
        <v>1620</v>
      </c>
      <c r="J544" s="234"/>
      <c r="K544" s="234"/>
      <c r="L544" s="234"/>
      <c r="M544" s="234"/>
    </row>
    <row r="545" spans="1:13" ht="15">
      <c r="A545" s="234"/>
      <c r="B545" s="206" t="s">
        <v>992</v>
      </c>
      <c r="C545" s="23" t="s">
        <v>1020</v>
      </c>
      <c r="D545" s="17" t="s">
        <v>992</v>
      </c>
      <c r="E545" s="29">
        <v>60</v>
      </c>
      <c r="F545" s="17" t="s">
        <v>992</v>
      </c>
      <c r="G545" s="35">
        <v>300</v>
      </c>
      <c r="H545" s="206" t="s">
        <v>992</v>
      </c>
      <c r="I545" s="216" t="s">
        <v>1620</v>
      </c>
      <c r="J545" s="234"/>
      <c r="K545" s="234"/>
      <c r="L545" s="234"/>
      <c r="M545" s="234"/>
    </row>
    <row r="546" spans="1:13" ht="15">
      <c r="A546" s="234"/>
      <c r="B546" s="206" t="s">
        <v>993</v>
      </c>
      <c r="C546" s="23" t="s">
        <v>1021</v>
      </c>
      <c r="D546" s="17" t="s">
        <v>993</v>
      </c>
      <c r="E546" s="29">
        <v>900</v>
      </c>
      <c r="F546" s="17" t="s">
        <v>993</v>
      </c>
      <c r="G546" s="35">
        <v>4500</v>
      </c>
      <c r="H546" s="206" t="s">
        <v>993</v>
      </c>
      <c r="I546" s="216" t="s">
        <v>1620</v>
      </c>
      <c r="J546" s="234"/>
      <c r="K546" s="234"/>
      <c r="L546" s="234"/>
      <c r="M546" s="234"/>
    </row>
    <row r="547" spans="1:13" ht="15">
      <c r="A547" s="234"/>
      <c r="B547" s="206" t="s">
        <v>994</v>
      </c>
      <c r="C547" s="23" t="s">
        <v>1022</v>
      </c>
      <c r="D547" s="17" t="s">
        <v>994</v>
      </c>
      <c r="E547" s="29">
        <v>2</v>
      </c>
      <c r="F547" s="17" t="s">
        <v>994</v>
      </c>
      <c r="G547" s="35">
        <v>10</v>
      </c>
      <c r="H547" s="206" t="s">
        <v>994</v>
      </c>
      <c r="I547" s="216" t="s">
        <v>1620</v>
      </c>
      <c r="J547" s="234"/>
      <c r="K547" s="234"/>
      <c r="L547" s="234"/>
      <c r="M547" s="234"/>
    </row>
    <row r="548" spans="1:13" ht="15">
      <c r="A548" s="234"/>
      <c r="B548" s="206" t="s">
        <v>995</v>
      </c>
      <c r="C548" s="23" t="s">
        <v>1023</v>
      </c>
      <c r="D548" s="17" t="s">
        <v>995</v>
      </c>
      <c r="E548" s="34" t="s">
        <v>23</v>
      </c>
      <c r="F548" s="17" t="s">
        <v>995</v>
      </c>
      <c r="G548" s="36" t="s">
        <v>23</v>
      </c>
      <c r="H548" s="206" t="s">
        <v>995</v>
      </c>
      <c r="I548" s="216" t="s">
        <v>1620</v>
      </c>
      <c r="J548" s="234"/>
      <c r="K548" s="234"/>
      <c r="L548" s="234"/>
      <c r="M548" s="234"/>
    </row>
    <row r="549" spans="1:13" ht="15">
      <c r="A549" s="234"/>
      <c r="B549" s="206" t="s">
        <v>996</v>
      </c>
      <c r="C549" s="23" t="s">
        <v>1024</v>
      </c>
      <c r="D549" s="17" t="s">
        <v>996</v>
      </c>
      <c r="E549" s="29">
        <v>200</v>
      </c>
      <c r="F549" s="17" t="s">
        <v>996</v>
      </c>
      <c r="G549" s="35">
        <v>1000</v>
      </c>
      <c r="H549" s="206" t="s">
        <v>996</v>
      </c>
      <c r="I549" s="216" t="s">
        <v>1620</v>
      </c>
      <c r="J549" s="234"/>
      <c r="K549" s="234"/>
      <c r="L549" s="234"/>
      <c r="M549" s="234"/>
    </row>
    <row r="550" spans="1:13" ht="15">
      <c r="A550" s="234"/>
      <c r="B550" s="206" t="s">
        <v>997</v>
      </c>
      <c r="C550" s="23" t="s">
        <v>1025</v>
      </c>
      <c r="D550" s="17" t="s">
        <v>997</v>
      </c>
      <c r="E550" s="29">
        <v>100</v>
      </c>
      <c r="F550" s="17" t="s">
        <v>997</v>
      </c>
      <c r="G550" s="35">
        <v>500</v>
      </c>
      <c r="H550" s="206" t="s">
        <v>997</v>
      </c>
      <c r="I550" s="216" t="s">
        <v>1620</v>
      </c>
      <c r="J550" s="234"/>
      <c r="K550" s="234"/>
      <c r="L550" s="234"/>
      <c r="M550" s="234"/>
    </row>
    <row r="551" spans="1:13" ht="15">
      <c r="A551" s="234"/>
      <c r="B551" s="206" t="s">
        <v>998</v>
      </c>
      <c r="C551" s="23" t="s">
        <v>1026</v>
      </c>
      <c r="D551" s="17" t="s">
        <v>998</v>
      </c>
      <c r="E551" s="29">
        <v>16</v>
      </c>
      <c r="F551" s="17" t="s">
        <v>998</v>
      </c>
      <c r="G551" s="35">
        <v>80</v>
      </c>
      <c r="H551" s="206" t="s">
        <v>998</v>
      </c>
      <c r="I551" s="216" t="s">
        <v>1620</v>
      </c>
      <c r="J551" s="234"/>
      <c r="K551" s="234"/>
      <c r="L551" s="234"/>
      <c r="M551" s="234"/>
    </row>
    <row r="552" spans="1:13" ht="15">
      <c r="A552" s="234"/>
      <c r="B552" s="206" t="s">
        <v>999</v>
      </c>
      <c r="C552" s="24" t="s">
        <v>23</v>
      </c>
      <c r="D552" s="17" t="s">
        <v>999</v>
      </c>
      <c r="E552" s="29">
        <v>20</v>
      </c>
      <c r="F552" s="17" t="s">
        <v>999</v>
      </c>
      <c r="G552" s="35">
        <v>100</v>
      </c>
      <c r="H552" s="206" t="s">
        <v>999</v>
      </c>
      <c r="I552" s="216" t="s">
        <v>1620</v>
      </c>
      <c r="J552" s="234"/>
      <c r="K552" s="234"/>
      <c r="L552" s="234"/>
      <c r="M552" s="234"/>
    </row>
    <row r="553" spans="1:13" ht="15">
      <c r="A553" s="234"/>
      <c r="B553" s="206" t="s">
        <v>1000</v>
      </c>
      <c r="C553" s="23" t="s">
        <v>1027</v>
      </c>
      <c r="D553" s="17" t="s">
        <v>1000</v>
      </c>
      <c r="E553" s="29">
        <v>10500</v>
      </c>
      <c r="F553" s="17" t="s">
        <v>1000</v>
      </c>
      <c r="G553" s="35">
        <v>52500</v>
      </c>
      <c r="H553" s="206" t="s">
        <v>1000</v>
      </c>
      <c r="I553" s="216" t="s">
        <v>1620</v>
      </c>
      <c r="J553" s="234"/>
      <c r="K553" s="234"/>
      <c r="L553" s="234"/>
      <c r="M553" s="234"/>
    </row>
    <row r="554" spans="1:13" ht="15">
      <c r="A554" s="234"/>
      <c r="B554" s="206" t="s">
        <v>1001</v>
      </c>
      <c r="C554" s="23" t="s">
        <v>1028</v>
      </c>
      <c r="D554" s="17" t="s">
        <v>1001</v>
      </c>
      <c r="E554" s="29">
        <v>7200</v>
      </c>
      <c r="F554" s="17" t="s">
        <v>1001</v>
      </c>
      <c r="G554" s="35">
        <v>36000</v>
      </c>
      <c r="H554" s="206" t="s">
        <v>1001</v>
      </c>
      <c r="I554" s="216" t="s">
        <v>1620</v>
      </c>
      <c r="J554" s="234"/>
      <c r="K554" s="234"/>
      <c r="L554" s="234"/>
      <c r="M554" s="234"/>
    </row>
    <row r="555" spans="1:13" ht="15">
      <c r="A555" s="234"/>
      <c r="B555" s="206" t="s">
        <v>1002</v>
      </c>
      <c r="C555" s="23" t="s">
        <v>1029</v>
      </c>
      <c r="D555" s="17" t="s">
        <v>1002</v>
      </c>
      <c r="E555" s="29">
        <v>14000</v>
      </c>
      <c r="F555" s="17" t="s">
        <v>1002</v>
      </c>
      <c r="G555" s="35">
        <v>70000</v>
      </c>
      <c r="H555" s="206" t="s">
        <v>1002</v>
      </c>
      <c r="I555" s="216" t="s">
        <v>1620</v>
      </c>
      <c r="J555" s="234"/>
      <c r="K555" s="234"/>
      <c r="L555" s="234"/>
      <c r="M555" s="234"/>
    </row>
    <row r="556" spans="1:13" ht="15">
      <c r="A556" s="234"/>
      <c r="B556" s="206" t="s">
        <v>1003</v>
      </c>
      <c r="C556" s="23" t="s">
        <v>1030</v>
      </c>
      <c r="D556" s="17" t="s">
        <v>1003</v>
      </c>
      <c r="E556" s="29">
        <v>3000</v>
      </c>
      <c r="F556" s="17" t="s">
        <v>1003</v>
      </c>
      <c r="G556" s="35">
        <v>15000</v>
      </c>
      <c r="H556" s="206" t="s">
        <v>1003</v>
      </c>
      <c r="I556" s="216" t="s">
        <v>1620</v>
      </c>
      <c r="J556" s="234"/>
      <c r="K556" s="234"/>
      <c r="L556" s="234"/>
      <c r="M556" s="234"/>
    </row>
    <row r="557" spans="1:13" ht="15">
      <c r="A557" s="234"/>
      <c r="B557" s="206" t="s">
        <v>1004</v>
      </c>
      <c r="C557" s="23" t="s">
        <v>1031</v>
      </c>
      <c r="D557" s="17" t="s">
        <v>1004</v>
      </c>
      <c r="E557" s="29">
        <v>440</v>
      </c>
      <c r="F557" s="17" t="s">
        <v>1004</v>
      </c>
      <c r="G557" s="35">
        <v>2200</v>
      </c>
      <c r="H557" s="206" t="s">
        <v>1004</v>
      </c>
      <c r="I557" s="216" t="s">
        <v>1620</v>
      </c>
      <c r="J557" s="234"/>
      <c r="K557" s="234"/>
      <c r="L557" s="234"/>
      <c r="M557" s="234"/>
    </row>
    <row r="558" spans="1:13" ht="15">
      <c r="A558" s="234"/>
      <c r="B558" s="206" t="s">
        <v>1005</v>
      </c>
      <c r="C558" s="23" t="s">
        <v>1032</v>
      </c>
      <c r="D558" s="17" t="s">
        <v>1005</v>
      </c>
      <c r="E558" s="34" t="s">
        <v>23</v>
      </c>
      <c r="F558" s="17" t="s">
        <v>1005</v>
      </c>
      <c r="G558" s="36" t="s">
        <v>23</v>
      </c>
      <c r="H558" s="206" t="s">
        <v>1005</v>
      </c>
      <c r="I558" s="216" t="s">
        <v>1620</v>
      </c>
      <c r="J558" s="234"/>
      <c r="K558" s="234"/>
      <c r="L558" s="234"/>
      <c r="M558" s="234"/>
    </row>
    <row r="559" spans="1:13" ht="15">
      <c r="A559" s="234"/>
      <c r="B559" s="206" t="s">
        <v>1006</v>
      </c>
      <c r="C559" s="23" t="s">
        <v>1033</v>
      </c>
      <c r="D559" s="17" t="s">
        <v>1006</v>
      </c>
      <c r="E559" s="29">
        <v>5400</v>
      </c>
      <c r="F559" s="17" t="s">
        <v>1006</v>
      </c>
      <c r="G559" s="35">
        <v>27000</v>
      </c>
      <c r="H559" s="206" t="s">
        <v>1006</v>
      </c>
      <c r="I559" s="216" t="s">
        <v>1620</v>
      </c>
      <c r="J559" s="234"/>
      <c r="K559" s="234"/>
      <c r="L559" s="234"/>
      <c r="M559" s="234"/>
    </row>
    <row r="560" spans="1:13" ht="15">
      <c r="A560" s="234"/>
      <c r="B560" s="206" t="s">
        <v>1007</v>
      </c>
      <c r="C560" s="23" t="s">
        <v>1034</v>
      </c>
      <c r="D560" s="17" t="s">
        <v>1007</v>
      </c>
      <c r="E560" s="29">
        <v>460</v>
      </c>
      <c r="F560" s="17" t="s">
        <v>1007</v>
      </c>
      <c r="G560" s="35">
        <v>2300</v>
      </c>
      <c r="H560" s="206" t="s">
        <v>1007</v>
      </c>
      <c r="I560" s="216" t="s">
        <v>1620</v>
      </c>
      <c r="J560" s="234"/>
      <c r="K560" s="234"/>
      <c r="L560" s="234"/>
      <c r="M560" s="234"/>
    </row>
    <row r="561" spans="1:13" ht="15">
      <c r="A561" s="234"/>
      <c r="B561" s="206" t="s">
        <v>1008</v>
      </c>
      <c r="C561" s="23" t="s">
        <v>1035</v>
      </c>
      <c r="D561" s="17" t="s">
        <v>1008</v>
      </c>
      <c r="E561" s="33">
        <v>0.9</v>
      </c>
      <c r="F561" s="17" t="s">
        <v>1008</v>
      </c>
      <c r="G561" s="37">
        <v>4.5</v>
      </c>
      <c r="H561" s="206" t="s">
        <v>1008</v>
      </c>
      <c r="I561" s="216" t="s">
        <v>1620</v>
      </c>
      <c r="J561" s="234"/>
      <c r="K561" s="234"/>
      <c r="L561" s="234"/>
      <c r="M561" s="234"/>
    </row>
    <row r="562" spans="1:13" ht="15">
      <c r="A562" s="234"/>
      <c r="B562" s="206" t="s">
        <v>1009</v>
      </c>
      <c r="C562" s="23" t="s">
        <v>1036</v>
      </c>
      <c r="D562" s="17" t="s">
        <v>1009</v>
      </c>
      <c r="E562" s="29">
        <v>2100</v>
      </c>
      <c r="F562" s="17" t="s">
        <v>1009</v>
      </c>
      <c r="G562" s="35">
        <v>10500</v>
      </c>
      <c r="H562" s="206" t="s">
        <v>1009</v>
      </c>
      <c r="I562" s="216" t="s">
        <v>1620</v>
      </c>
      <c r="J562" s="234"/>
      <c r="K562" s="234"/>
      <c r="L562" s="234"/>
      <c r="M562" s="234"/>
    </row>
    <row r="563" spans="1:13" ht="15">
      <c r="A563" s="234"/>
      <c r="B563" s="206" t="s">
        <v>1606</v>
      </c>
      <c r="C563" s="23" t="s">
        <v>1037</v>
      </c>
      <c r="D563" s="17" t="s">
        <v>1606</v>
      </c>
      <c r="E563" s="29">
        <v>19000</v>
      </c>
      <c r="F563" s="17" t="s">
        <v>1607</v>
      </c>
      <c r="G563" s="35">
        <v>95000</v>
      </c>
      <c r="H563" s="206" t="s">
        <v>1606</v>
      </c>
      <c r="I563" s="216" t="s">
        <v>1620</v>
      </c>
      <c r="J563" s="234"/>
      <c r="K563" s="234"/>
      <c r="L563" s="234"/>
      <c r="M563" s="234"/>
    </row>
    <row r="564" spans="1:13" ht="15">
      <c r="A564" s="234"/>
      <c r="B564" s="206" t="s">
        <v>1010</v>
      </c>
      <c r="C564" s="23" t="s">
        <v>1038</v>
      </c>
      <c r="D564" s="17" t="s">
        <v>1010</v>
      </c>
      <c r="E564" s="29">
        <v>19600</v>
      </c>
      <c r="F564" s="17" t="s">
        <v>1010</v>
      </c>
      <c r="G564" s="35">
        <v>98000</v>
      </c>
      <c r="H564" s="206" t="s">
        <v>1010</v>
      </c>
      <c r="I564" s="216" t="s">
        <v>1620</v>
      </c>
      <c r="J564" s="234"/>
      <c r="K564" s="234"/>
      <c r="L564" s="234"/>
      <c r="M564" s="234"/>
    </row>
    <row r="565" spans="1:13" ht="15">
      <c r="A565" s="234"/>
      <c r="B565" s="206" t="s">
        <v>1011</v>
      </c>
      <c r="C565" s="23" t="s">
        <v>1039</v>
      </c>
      <c r="D565" s="17" t="s">
        <v>1011</v>
      </c>
      <c r="E565" s="29">
        <v>240</v>
      </c>
      <c r="F565" s="17" t="s">
        <v>1011</v>
      </c>
      <c r="G565" s="35">
        <v>1200</v>
      </c>
      <c r="H565" s="206" t="s">
        <v>1011</v>
      </c>
      <c r="I565" s="216" t="s">
        <v>1620</v>
      </c>
      <c r="J565" s="234"/>
      <c r="K565" s="234"/>
      <c r="L565" s="234"/>
      <c r="M565" s="234"/>
    </row>
    <row r="566" spans="1:13" ht="15">
      <c r="A566" s="234"/>
      <c r="B566" s="206" t="s">
        <v>1012</v>
      </c>
      <c r="C566" s="23" t="s">
        <v>1040</v>
      </c>
      <c r="D566" s="17" t="s">
        <v>1012</v>
      </c>
      <c r="E566" s="29">
        <v>200</v>
      </c>
      <c r="F566" s="17" t="s">
        <v>1012</v>
      </c>
      <c r="G566" s="35">
        <v>1000</v>
      </c>
      <c r="H566" s="206" t="s">
        <v>1012</v>
      </c>
      <c r="I566" s="216" t="s">
        <v>1620</v>
      </c>
      <c r="J566" s="234"/>
      <c r="K566" s="234"/>
      <c r="L566" s="234"/>
      <c r="M566" s="234"/>
    </row>
    <row r="567" spans="1:13" ht="15">
      <c r="A567" s="234"/>
      <c r="B567" s="206" t="s">
        <v>1013</v>
      </c>
      <c r="C567" s="23" t="s">
        <v>1041</v>
      </c>
      <c r="D567" s="17" t="s">
        <v>1013</v>
      </c>
      <c r="E567" s="29">
        <v>21000</v>
      </c>
      <c r="F567" s="17" t="s">
        <v>1013</v>
      </c>
      <c r="G567" s="35">
        <v>105000</v>
      </c>
      <c r="H567" s="206" t="s">
        <v>1013</v>
      </c>
      <c r="I567" s="216" t="s">
        <v>1620</v>
      </c>
      <c r="J567" s="234"/>
      <c r="K567" s="234"/>
      <c r="L567" s="234"/>
      <c r="M567" s="234"/>
    </row>
    <row r="568" spans="1:13" ht="15">
      <c r="A568" s="234"/>
      <c r="B568" s="206" t="s">
        <v>1014</v>
      </c>
      <c r="C568" s="24" t="s">
        <v>23</v>
      </c>
      <c r="D568" s="17" t="s">
        <v>1014</v>
      </c>
      <c r="E568" s="34" t="s">
        <v>23</v>
      </c>
      <c r="F568" s="17" t="s">
        <v>1014</v>
      </c>
      <c r="G568" s="36" t="s">
        <v>23</v>
      </c>
      <c r="H568" s="206" t="s">
        <v>1014</v>
      </c>
      <c r="I568" s="216" t="s">
        <v>1620</v>
      </c>
      <c r="J568" s="234"/>
      <c r="K568" s="234"/>
      <c r="L568" s="234"/>
      <c r="M568" s="234"/>
    </row>
    <row r="569" spans="1:13" ht="15">
      <c r="A569" s="234"/>
      <c r="B569" s="206" t="s">
        <v>1015</v>
      </c>
      <c r="C569" s="23" t="s">
        <v>1042</v>
      </c>
      <c r="D569" s="17" t="s">
        <v>1015</v>
      </c>
      <c r="E569" s="29">
        <v>2000</v>
      </c>
      <c r="F569" s="17" t="s">
        <v>1015</v>
      </c>
      <c r="G569" s="35">
        <v>10000</v>
      </c>
      <c r="H569" s="206" t="s">
        <v>1015</v>
      </c>
      <c r="I569" s="216" t="s">
        <v>1620</v>
      </c>
      <c r="J569" s="234"/>
      <c r="K569" s="234"/>
      <c r="L569" s="234"/>
      <c r="M569" s="234"/>
    </row>
    <row r="570" spans="1:13" ht="15">
      <c r="A570" s="234"/>
      <c r="B570" s="206" t="s">
        <v>1016</v>
      </c>
      <c r="C570" s="23" t="s">
        <v>1043</v>
      </c>
      <c r="D570" s="17" t="s">
        <v>1016</v>
      </c>
      <c r="E570" s="29">
        <v>18</v>
      </c>
      <c r="F570" s="17" t="s">
        <v>1016</v>
      </c>
      <c r="G570" s="35">
        <v>90</v>
      </c>
      <c r="H570" s="206" t="s">
        <v>1016</v>
      </c>
      <c r="I570" s="216" t="s">
        <v>1620</v>
      </c>
      <c r="J570" s="234"/>
      <c r="K570" s="234"/>
      <c r="L570" s="234"/>
      <c r="M570" s="234"/>
    </row>
    <row r="571" spans="1:13" ht="15">
      <c r="A571" s="234"/>
      <c r="B571" s="206" t="s">
        <v>1555</v>
      </c>
      <c r="C571" s="23" t="s">
        <v>1044</v>
      </c>
      <c r="D571" s="17" t="s">
        <v>1555</v>
      </c>
      <c r="E571" s="29">
        <v>3</v>
      </c>
      <c r="F571" s="17" t="s">
        <v>1555</v>
      </c>
      <c r="G571" s="35">
        <v>15</v>
      </c>
      <c r="H571" s="206" t="s">
        <v>1555</v>
      </c>
      <c r="I571" s="216" t="s">
        <v>1620</v>
      </c>
      <c r="J571" s="234"/>
      <c r="K571" s="234"/>
      <c r="L571" s="234"/>
      <c r="M571" s="234"/>
    </row>
    <row r="572" spans="1:13" ht="15">
      <c r="A572" s="234"/>
      <c r="B572" s="206" t="s">
        <v>1017</v>
      </c>
      <c r="C572" s="23" t="s">
        <v>1045</v>
      </c>
      <c r="D572" s="17" t="s">
        <v>1017</v>
      </c>
      <c r="E572" s="29">
        <v>3</v>
      </c>
      <c r="F572" s="17" t="s">
        <v>1017</v>
      </c>
      <c r="G572" s="35">
        <v>15</v>
      </c>
      <c r="H572" s="206" t="s">
        <v>1017</v>
      </c>
      <c r="I572" s="216" t="s">
        <v>1620</v>
      </c>
      <c r="J572" s="234"/>
      <c r="K572" s="234"/>
      <c r="L572" s="234"/>
      <c r="M572" s="234"/>
    </row>
    <row r="573" spans="1:13" ht="15">
      <c r="A573" s="234"/>
      <c r="B573" s="206" t="s">
        <v>1018</v>
      </c>
      <c r="C573" s="24" t="s">
        <v>23</v>
      </c>
      <c r="D573" s="17" t="s">
        <v>1018</v>
      </c>
      <c r="E573" s="29">
        <v>36000</v>
      </c>
      <c r="F573" s="17" t="s">
        <v>1018</v>
      </c>
      <c r="G573" s="35">
        <v>180000</v>
      </c>
      <c r="H573" s="206" t="s">
        <v>1018</v>
      </c>
      <c r="I573" s="216" t="s">
        <v>1620</v>
      </c>
      <c r="J573" s="234"/>
      <c r="K573" s="234"/>
      <c r="L573" s="234"/>
      <c r="M573" s="234"/>
    </row>
    <row r="574" spans="1:13" ht="15">
      <c r="A574" s="234"/>
      <c r="B574" s="206" t="s">
        <v>1046</v>
      </c>
      <c r="C574" s="23" t="s">
        <v>1074</v>
      </c>
      <c r="D574" s="17" t="s">
        <v>1046</v>
      </c>
      <c r="E574" s="33">
        <v>0.5</v>
      </c>
      <c r="F574" s="17" t="s">
        <v>1046</v>
      </c>
      <c r="G574" s="37">
        <v>2.5</v>
      </c>
      <c r="H574" s="206" t="s">
        <v>1046</v>
      </c>
      <c r="I574" s="216" t="s">
        <v>1620</v>
      </c>
      <c r="J574" s="234"/>
      <c r="K574" s="234"/>
      <c r="L574" s="234"/>
      <c r="M574" s="234"/>
    </row>
    <row r="575" spans="1:13" ht="15">
      <c r="A575" s="234"/>
      <c r="B575" s="206" t="s">
        <v>1047</v>
      </c>
      <c r="C575" s="23" t="s">
        <v>1075</v>
      </c>
      <c r="D575" s="17" t="s">
        <v>1047</v>
      </c>
      <c r="E575" s="34" t="s">
        <v>23</v>
      </c>
      <c r="F575" s="17" t="s">
        <v>1047</v>
      </c>
      <c r="G575" s="34" t="s">
        <v>23</v>
      </c>
      <c r="H575" s="206" t="s">
        <v>1047</v>
      </c>
      <c r="I575" s="216" t="s">
        <v>1620</v>
      </c>
      <c r="J575" s="234"/>
      <c r="K575" s="234"/>
      <c r="L575" s="234"/>
      <c r="M575" s="234"/>
    </row>
    <row r="576" spans="1:13" ht="15">
      <c r="A576" s="234"/>
      <c r="B576" s="206" t="s">
        <v>1048</v>
      </c>
      <c r="C576" s="23" t="s">
        <v>1076</v>
      </c>
      <c r="D576" s="17" t="s">
        <v>1048</v>
      </c>
      <c r="E576" s="34" t="s">
        <v>23</v>
      </c>
      <c r="F576" s="17" t="s">
        <v>1048</v>
      </c>
      <c r="G576" s="34" t="s">
        <v>23</v>
      </c>
      <c r="H576" s="206" t="s">
        <v>1048</v>
      </c>
      <c r="I576" s="216" t="s">
        <v>1620</v>
      </c>
      <c r="J576" s="234"/>
      <c r="K576" s="234"/>
      <c r="L576" s="234"/>
      <c r="M576" s="234"/>
    </row>
    <row r="577" spans="1:13" ht="15">
      <c r="A577" s="234"/>
      <c r="B577" s="206" t="s">
        <v>1049</v>
      </c>
      <c r="C577" s="23" t="s">
        <v>1077</v>
      </c>
      <c r="D577" s="17" t="s">
        <v>1049</v>
      </c>
      <c r="E577" s="34" t="s">
        <v>23</v>
      </c>
      <c r="F577" s="17" t="s">
        <v>1049</v>
      </c>
      <c r="G577" s="34" t="s">
        <v>23</v>
      </c>
      <c r="H577" s="206" t="s">
        <v>1049</v>
      </c>
      <c r="I577" s="216" t="s">
        <v>1620</v>
      </c>
      <c r="J577" s="234"/>
      <c r="K577" s="234"/>
      <c r="L577" s="234"/>
      <c r="M577" s="234"/>
    </row>
    <row r="578" spans="1:13" ht="15">
      <c r="A578" s="234"/>
      <c r="B578" s="206" t="s">
        <v>1050</v>
      </c>
      <c r="C578" s="23" t="s">
        <v>1078</v>
      </c>
      <c r="D578" s="17" t="s">
        <v>1050</v>
      </c>
      <c r="E578" s="29">
        <v>200</v>
      </c>
      <c r="F578" s="17" t="s">
        <v>1050</v>
      </c>
      <c r="G578" s="35">
        <v>1000</v>
      </c>
      <c r="H578" s="206" t="s">
        <v>1050</v>
      </c>
      <c r="I578" s="216" t="s">
        <v>1620</v>
      </c>
      <c r="J578" s="234"/>
      <c r="K578" s="234"/>
      <c r="L578" s="234"/>
      <c r="M578" s="234"/>
    </row>
    <row r="579" spans="1:13" ht="15">
      <c r="A579" s="234"/>
      <c r="B579" s="206" t="s">
        <v>1051</v>
      </c>
      <c r="C579" s="23" t="s">
        <v>1079</v>
      </c>
      <c r="D579" s="17" t="s">
        <v>1051</v>
      </c>
      <c r="E579" s="29">
        <v>200</v>
      </c>
      <c r="F579" s="17" t="s">
        <v>1051</v>
      </c>
      <c r="G579" s="35">
        <v>1000</v>
      </c>
      <c r="H579" s="206" t="s">
        <v>1051</v>
      </c>
      <c r="I579" s="216" t="s">
        <v>1620</v>
      </c>
      <c r="J579" s="234"/>
      <c r="K579" s="234"/>
      <c r="L579" s="234"/>
      <c r="M579" s="234"/>
    </row>
    <row r="580" spans="1:13" ht="15">
      <c r="A580" s="234"/>
      <c r="B580" s="206" t="s">
        <v>1052</v>
      </c>
      <c r="C580" s="23" t="s">
        <v>1080</v>
      </c>
      <c r="D580" s="17" t="s">
        <v>1052</v>
      </c>
      <c r="E580" s="29">
        <v>20</v>
      </c>
      <c r="F580" s="17" t="s">
        <v>1052</v>
      </c>
      <c r="G580" s="35">
        <v>100</v>
      </c>
      <c r="H580" s="206" t="s">
        <v>1052</v>
      </c>
      <c r="I580" s="216" t="s">
        <v>1620</v>
      </c>
      <c r="J580" s="234"/>
      <c r="K580" s="234"/>
      <c r="L580" s="234"/>
      <c r="M580" s="234"/>
    </row>
    <row r="581" spans="1:13" ht="15">
      <c r="A581" s="234"/>
      <c r="B581" s="206" t="s">
        <v>1053</v>
      </c>
      <c r="C581" s="23" t="s">
        <v>1081</v>
      </c>
      <c r="D581" s="17" t="s">
        <v>1053</v>
      </c>
      <c r="E581" s="29">
        <v>160</v>
      </c>
      <c r="F581" s="17" t="s">
        <v>1053</v>
      </c>
      <c r="G581" s="35">
        <v>800</v>
      </c>
      <c r="H581" s="206" t="s">
        <v>1053</v>
      </c>
      <c r="I581" s="216" t="s">
        <v>1620</v>
      </c>
      <c r="J581" s="234"/>
      <c r="K581" s="234"/>
      <c r="L581" s="234"/>
      <c r="M581" s="234"/>
    </row>
    <row r="582" spans="1:13" ht="15">
      <c r="A582" s="234"/>
      <c r="B582" s="206" t="s">
        <v>1054</v>
      </c>
      <c r="C582" s="23" t="s">
        <v>1082</v>
      </c>
      <c r="D582" s="17" t="s">
        <v>1054</v>
      </c>
      <c r="E582" s="34" t="s">
        <v>23</v>
      </c>
      <c r="F582" s="17" t="s">
        <v>1054</v>
      </c>
      <c r="G582" s="34" t="s">
        <v>23</v>
      </c>
      <c r="H582" s="206" t="s">
        <v>1054</v>
      </c>
      <c r="I582" s="216" t="s">
        <v>1620</v>
      </c>
      <c r="J582" s="234"/>
      <c r="K582" s="234"/>
      <c r="L582" s="234"/>
      <c r="M582" s="234"/>
    </row>
    <row r="583" spans="1:13" ht="15">
      <c r="A583" s="234"/>
      <c r="B583" s="206" t="s">
        <v>1055</v>
      </c>
      <c r="C583" s="24" t="s">
        <v>23</v>
      </c>
      <c r="D583" s="17" t="s">
        <v>1055</v>
      </c>
      <c r="E583" s="34" t="s">
        <v>23</v>
      </c>
      <c r="F583" s="17" t="s">
        <v>1055</v>
      </c>
      <c r="G583" s="34" t="s">
        <v>23</v>
      </c>
      <c r="H583" s="206" t="s">
        <v>1055</v>
      </c>
      <c r="I583" s="216" t="s">
        <v>1620</v>
      </c>
      <c r="J583" s="234"/>
      <c r="K583" s="234"/>
      <c r="L583" s="234"/>
      <c r="M583" s="234"/>
    </row>
    <row r="584" spans="1:13" ht="15">
      <c r="A584" s="234"/>
      <c r="B584" s="206" t="s">
        <v>1056</v>
      </c>
      <c r="C584" s="23" t="s">
        <v>1088</v>
      </c>
      <c r="D584" s="17" t="s">
        <v>1056</v>
      </c>
      <c r="E584" s="29">
        <v>2</v>
      </c>
      <c r="F584" s="17" t="s">
        <v>1056</v>
      </c>
      <c r="G584" s="35">
        <v>10</v>
      </c>
      <c r="H584" s="206" t="s">
        <v>1056</v>
      </c>
      <c r="I584" s="216" t="s">
        <v>1620</v>
      </c>
      <c r="J584" s="234"/>
      <c r="K584" s="234"/>
      <c r="L584" s="234"/>
      <c r="M584" s="234"/>
    </row>
    <row r="585" spans="1:13" ht="15">
      <c r="A585" s="234"/>
      <c r="B585" s="206" t="s">
        <v>1057</v>
      </c>
      <c r="C585" s="23" t="s">
        <v>1083</v>
      </c>
      <c r="D585" s="17" t="s">
        <v>1057</v>
      </c>
      <c r="E585" s="29">
        <v>20</v>
      </c>
      <c r="F585" s="17" t="s">
        <v>1057</v>
      </c>
      <c r="G585" s="35">
        <v>100</v>
      </c>
      <c r="H585" s="206" t="s">
        <v>1057</v>
      </c>
      <c r="I585" s="216" t="s">
        <v>1620</v>
      </c>
      <c r="J585" s="234"/>
      <c r="K585" s="234"/>
      <c r="L585" s="234"/>
      <c r="M585" s="234"/>
    </row>
    <row r="586" spans="1:13" ht="15">
      <c r="A586" s="234"/>
      <c r="B586" s="206" t="s">
        <v>1058</v>
      </c>
      <c r="C586" s="23" t="s">
        <v>1084</v>
      </c>
      <c r="D586" s="17" t="s">
        <v>1058</v>
      </c>
      <c r="E586" s="29">
        <v>20</v>
      </c>
      <c r="F586" s="17" t="s">
        <v>1058</v>
      </c>
      <c r="G586" s="35">
        <v>100</v>
      </c>
      <c r="H586" s="206" t="s">
        <v>1058</v>
      </c>
      <c r="I586" s="216" t="s">
        <v>1620</v>
      </c>
      <c r="J586" s="234"/>
      <c r="K586" s="234"/>
      <c r="L586" s="234"/>
      <c r="M586" s="234"/>
    </row>
    <row r="587" spans="1:13" ht="15">
      <c r="A587" s="234"/>
      <c r="B587" s="206" t="s">
        <v>1059</v>
      </c>
      <c r="C587" s="23" t="s">
        <v>1085</v>
      </c>
      <c r="D587" s="17" t="s">
        <v>1059</v>
      </c>
      <c r="E587" s="34" t="s">
        <v>23</v>
      </c>
      <c r="F587" s="17" t="s">
        <v>1059</v>
      </c>
      <c r="G587" s="34" t="s">
        <v>23</v>
      </c>
      <c r="H587" s="206" t="s">
        <v>1059</v>
      </c>
      <c r="I587" s="216" t="s">
        <v>1620</v>
      </c>
      <c r="J587" s="234"/>
      <c r="K587" s="234"/>
      <c r="L587" s="234"/>
      <c r="M587" s="234"/>
    </row>
    <row r="588" spans="1:13" ht="15">
      <c r="A588" s="234"/>
      <c r="B588" s="206" t="s">
        <v>1060</v>
      </c>
      <c r="C588" s="23" t="s">
        <v>1086</v>
      </c>
      <c r="D588" s="17" t="s">
        <v>1060</v>
      </c>
      <c r="E588" s="34" t="s">
        <v>23</v>
      </c>
      <c r="F588" s="17" t="s">
        <v>1060</v>
      </c>
      <c r="G588" s="34" t="s">
        <v>23</v>
      </c>
      <c r="H588" s="206" t="s">
        <v>1060</v>
      </c>
      <c r="I588" s="216" t="s">
        <v>1620</v>
      </c>
      <c r="J588" s="234"/>
      <c r="K588" s="234"/>
      <c r="L588" s="234"/>
      <c r="M588" s="234"/>
    </row>
    <row r="589" spans="1:13" ht="15">
      <c r="A589" s="234"/>
      <c r="B589" s="206" t="s">
        <v>1061</v>
      </c>
      <c r="C589" s="23" t="s">
        <v>1087</v>
      </c>
      <c r="D589" s="17" t="s">
        <v>1061</v>
      </c>
      <c r="E589" s="34" t="s">
        <v>23</v>
      </c>
      <c r="F589" s="17" t="s">
        <v>1061</v>
      </c>
      <c r="G589" s="34" t="s">
        <v>23</v>
      </c>
      <c r="H589" s="206" t="s">
        <v>1061</v>
      </c>
      <c r="I589" s="216" t="s">
        <v>1620</v>
      </c>
      <c r="J589" s="234"/>
      <c r="K589" s="234"/>
      <c r="L589" s="234"/>
      <c r="M589" s="234"/>
    </row>
    <row r="590" spans="1:13" ht="15">
      <c r="A590" s="234"/>
      <c r="B590" s="206" t="s">
        <v>1062</v>
      </c>
      <c r="C590" s="24" t="s">
        <v>23</v>
      </c>
      <c r="D590" s="17" t="s">
        <v>1062</v>
      </c>
      <c r="E590" s="33">
        <v>0.2</v>
      </c>
      <c r="F590" s="17" t="s">
        <v>1062</v>
      </c>
      <c r="G590" s="35">
        <v>1</v>
      </c>
      <c r="H590" s="206" t="s">
        <v>1062</v>
      </c>
      <c r="I590" s="216" t="s">
        <v>1620</v>
      </c>
      <c r="J590" s="234"/>
      <c r="K590" s="234"/>
      <c r="L590" s="234"/>
      <c r="M590" s="234"/>
    </row>
    <row r="591" spans="1:13" ht="15">
      <c r="A591" s="234"/>
      <c r="B591" s="206" t="s">
        <v>1608</v>
      </c>
      <c r="C591" s="24" t="s">
        <v>23</v>
      </c>
      <c r="D591" s="119" t="s">
        <v>1608</v>
      </c>
      <c r="E591" s="34" t="s">
        <v>23</v>
      </c>
      <c r="F591" s="119" t="s">
        <v>1608</v>
      </c>
      <c r="G591" s="36" t="s">
        <v>23</v>
      </c>
      <c r="H591" s="206" t="s">
        <v>1608</v>
      </c>
      <c r="I591" s="216" t="s">
        <v>1620</v>
      </c>
      <c r="J591" s="234"/>
      <c r="K591" s="234"/>
      <c r="L591" s="234"/>
      <c r="M591" s="234"/>
    </row>
    <row r="592" spans="1:13" ht="15">
      <c r="A592" s="234"/>
      <c r="B592" s="206" t="s">
        <v>1063</v>
      </c>
      <c r="C592" s="24" t="s">
        <v>23</v>
      </c>
      <c r="D592" s="17" t="s">
        <v>1063</v>
      </c>
      <c r="E592" s="29">
        <v>1</v>
      </c>
      <c r="F592" s="17" t="s">
        <v>1063</v>
      </c>
      <c r="G592" s="35">
        <v>5</v>
      </c>
      <c r="H592" s="206" t="s">
        <v>1063</v>
      </c>
      <c r="I592" s="216" t="s">
        <v>1620</v>
      </c>
      <c r="J592" s="234"/>
      <c r="K592" s="234"/>
      <c r="L592" s="234"/>
      <c r="M592" s="234"/>
    </row>
    <row r="593" spans="1:13" ht="15">
      <c r="A593" s="234"/>
      <c r="B593" s="206" t="s">
        <v>1064</v>
      </c>
      <c r="C593" s="24" t="s">
        <v>23</v>
      </c>
      <c r="D593" s="17" t="s">
        <v>1064</v>
      </c>
      <c r="E593" s="29">
        <v>2</v>
      </c>
      <c r="F593" s="17" t="s">
        <v>1064</v>
      </c>
      <c r="G593" s="35">
        <v>10</v>
      </c>
      <c r="H593" s="206" t="s">
        <v>1064</v>
      </c>
      <c r="I593" s="216" t="s">
        <v>1620</v>
      </c>
      <c r="J593" s="234"/>
      <c r="K593" s="234"/>
      <c r="L593" s="234"/>
      <c r="M593" s="234"/>
    </row>
    <row r="594" spans="1:13" ht="15">
      <c r="A594" s="234"/>
      <c r="B594" s="206" t="s">
        <v>1065</v>
      </c>
      <c r="C594" s="23" t="s">
        <v>1089</v>
      </c>
      <c r="D594" s="17" t="s">
        <v>1065</v>
      </c>
      <c r="E594" s="29">
        <v>800</v>
      </c>
      <c r="F594" s="17" t="s">
        <v>1065</v>
      </c>
      <c r="G594" s="35">
        <v>4000</v>
      </c>
      <c r="H594" s="206" t="s">
        <v>1065</v>
      </c>
      <c r="I594" s="216" t="s">
        <v>1620</v>
      </c>
      <c r="J594" s="234"/>
      <c r="K594" s="234"/>
      <c r="L594" s="234"/>
      <c r="M594" s="234"/>
    </row>
    <row r="595" spans="1:13" ht="15">
      <c r="A595" s="234"/>
      <c r="B595" s="206" t="s">
        <v>1066</v>
      </c>
      <c r="C595" s="23" t="s">
        <v>1090</v>
      </c>
      <c r="D595" s="17" t="s">
        <v>1066</v>
      </c>
      <c r="E595" s="29">
        <v>1400</v>
      </c>
      <c r="F595" s="17" t="s">
        <v>1066</v>
      </c>
      <c r="G595" s="35">
        <v>7000</v>
      </c>
      <c r="H595" s="206" t="s">
        <v>1066</v>
      </c>
      <c r="I595" s="216" t="s">
        <v>1620</v>
      </c>
      <c r="J595" s="234"/>
      <c r="K595" s="234"/>
      <c r="L595" s="234"/>
      <c r="M595" s="234"/>
    </row>
    <row r="596" spans="1:13" ht="15">
      <c r="A596" s="234"/>
      <c r="B596" s="206" t="s">
        <v>1556</v>
      </c>
      <c r="C596" s="23" t="s">
        <v>1091</v>
      </c>
      <c r="D596" s="17" t="s">
        <v>1556</v>
      </c>
      <c r="E596" s="29">
        <v>20</v>
      </c>
      <c r="F596" s="17" t="s">
        <v>1556</v>
      </c>
      <c r="G596" s="35">
        <v>100</v>
      </c>
      <c r="H596" s="206" t="s">
        <v>1556</v>
      </c>
      <c r="I596" s="216" t="s">
        <v>1620</v>
      </c>
      <c r="J596" s="234"/>
      <c r="K596" s="234"/>
      <c r="L596" s="234"/>
      <c r="M596" s="234"/>
    </row>
    <row r="597" spans="1:13" ht="15">
      <c r="A597" s="234"/>
      <c r="B597" s="206" t="s">
        <v>1067</v>
      </c>
      <c r="C597" s="23" t="s">
        <v>1092</v>
      </c>
      <c r="D597" s="17" t="s">
        <v>1067</v>
      </c>
      <c r="E597" s="29">
        <v>5200</v>
      </c>
      <c r="F597" s="17" t="s">
        <v>1067</v>
      </c>
      <c r="G597" s="35">
        <v>26000</v>
      </c>
      <c r="H597" s="206" t="s">
        <v>1067</v>
      </c>
      <c r="I597" s="216" t="s">
        <v>1620</v>
      </c>
      <c r="J597" s="234"/>
      <c r="K597" s="234"/>
      <c r="L597" s="234"/>
      <c r="M597" s="234"/>
    </row>
    <row r="598" spans="1:13" ht="15">
      <c r="A598" s="234"/>
      <c r="B598" s="206" t="s">
        <v>1068</v>
      </c>
      <c r="C598" s="23" t="s">
        <v>1093</v>
      </c>
      <c r="D598" s="17" t="s">
        <v>1068</v>
      </c>
      <c r="E598" s="29">
        <v>50</v>
      </c>
      <c r="F598" s="17" t="s">
        <v>1068</v>
      </c>
      <c r="G598" s="35">
        <v>250</v>
      </c>
      <c r="H598" s="206" t="s">
        <v>1068</v>
      </c>
      <c r="I598" s="216" t="s">
        <v>1620</v>
      </c>
      <c r="J598" s="234"/>
      <c r="K598" s="234"/>
      <c r="L598" s="234"/>
      <c r="M598" s="234"/>
    </row>
    <row r="599" spans="1:13" ht="15">
      <c r="A599" s="234"/>
      <c r="B599" s="206" t="s">
        <v>1069</v>
      </c>
      <c r="C599" s="24" t="s">
        <v>1094</v>
      </c>
      <c r="D599" s="17" t="s">
        <v>1069</v>
      </c>
      <c r="E599" s="34" t="s">
        <v>23</v>
      </c>
      <c r="F599" s="17" t="s">
        <v>1069</v>
      </c>
      <c r="G599" s="34" t="s">
        <v>23</v>
      </c>
      <c r="H599" s="206" t="s">
        <v>1069</v>
      </c>
      <c r="I599" s="216" t="s">
        <v>1620</v>
      </c>
      <c r="J599" s="234"/>
      <c r="K599" s="234"/>
      <c r="L599" s="234"/>
      <c r="M599" s="234"/>
    </row>
    <row r="600" spans="1:13" ht="15">
      <c r="A600" s="234"/>
      <c r="B600" s="206" t="s">
        <v>1070</v>
      </c>
      <c r="C600" s="23" t="s">
        <v>1095</v>
      </c>
      <c r="D600" s="17" t="s">
        <v>1070</v>
      </c>
      <c r="E600" s="29">
        <v>200</v>
      </c>
      <c r="F600" s="17" t="s">
        <v>1070</v>
      </c>
      <c r="G600" s="35">
        <v>1000</v>
      </c>
      <c r="H600" s="206" t="s">
        <v>1070</v>
      </c>
      <c r="I600" s="216" t="s">
        <v>1620</v>
      </c>
      <c r="J600" s="234"/>
      <c r="K600" s="234"/>
      <c r="L600" s="234"/>
      <c r="M600" s="234"/>
    </row>
    <row r="601" spans="1:13" ht="15">
      <c r="A601" s="234"/>
      <c r="B601" s="206" t="s">
        <v>1071</v>
      </c>
      <c r="C601" s="23" t="s">
        <v>1096</v>
      </c>
      <c r="D601" s="17" t="s">
        <v>1071</v>
      </c>
      <c r="E601" s="29">
        <v>320</v>
      </c>
      <c r="F601" s="17" t="s">
        <v>1071</v>
      </c>
      <c r="G601" s="35">
        <v>1600</v>
      </c>
      <c r="H601" s="206" t="s">
        <v>1071</v>
      </c>
      <c r="I601" s="216" t="s">
        <v>1620</v>
      </c>
      <c r="J601" s="234"/>
      <c r="K601" s="234"/>
      <c r="L601" s="234"/>
      <c r="M601" s="234"/>
    </row>
    <row r="602" spans="1:13" ht="15">
      <c r="A602" s="234"/>
      <c r="B602" s="206" t="s">
        <v>1072</v>
      </c>
      <c r="C602" s="23" t="s">
        <v>890</v>
      </c>
      <c r="D602" s="17" t="s">
        <v>1072</v>
      </c>
      <c r="E602" s="29">
        <v>480</v>
      </c>
      <c r="F602" s="17" t="s">
        <v>1072</v>
      </c>
      <c r="G602" s="35">
        <v>2400</v>
      </c>
      <c r="H602" s="206" t="s">
        <v>1072</v>
      </c>
      <c r="I602" s="216" t="s">
        <v>1620</v>
      </c>
      <c r="J602" s="234"/>
      <c r="K602" s="234"/>
      <c r="L602" s="234"/>
      <c r="M602" s="234"/>
    </row>
    <row r="603" spans="1:13" ht="15">
      <c r="A603" s="234"/>
      <c r="B603" s="206" t="s">
        <v>1073</v>
      </c>
      <c r="C603" s="23" t="s">
        <v>1097</v>
      </c>
      <c r="D603" s="17" t="s">
        <v>1073</v>
      </c>
      <c r="E603" s="29">
        <v>100</v>
      </c>
      <c r="F603" s="17" t="s">
        <v>1073</v>
      </c>
      <c r="G603" s="35">
        <v>500</v>
      </c>
      <c r="H603" s="206" t="s">
        <v>1073</v>
      </c>
      <c r="I603" s="216" t="s">
        <v>1620</v>
      </c>
      <c r="J603" s="234"/>
      <c r="K603" s="234"/>
      <c r="L603" s="234"/>
      <c r="M603" s="234"/>
    </row>
    <row r="604" spans="1:13" ht="15">
      <c r="A604" s="234"/>
      <c r="B604" s="206" t="s">
        <v>1098</v>
      </c>
      <c r="C604" s="23" t="s">
        <v>1124</v>
      </c>
      <c r="D604" s="17" t="s">
        <v>1098</v>
      </c>
      <c r="E604" s="29">
        <v>12200</v>
      </c>
      <c r="F604" s="17" t="s">
        <v>1098</v>
      </c>
      <c r="G604" s="35">
        <v>61000</v>
      </c>
      <c r="H604" s="206" t="s">
        <v>1098</v>
      </c>
      <c r="I604" s="216" t="s">
        <v>1620</v>
      </c>
      <c r="J604" s="234"/>
      <c r="K604" s="234"/>
      <c r="L604" s="234"/>
      <c r="M604" s="234"/>
    </row>
    <row r="605" spans="1:13" ht="15">
      <c r="A605" s="234"/>
      <c r="B605" s="206" t="s">
        <v>1099</v>
      </c>
      <c r="C605" s="23" t="s">
        <v>1125</v>
      </c>
      <c r="D605" s="17" t="s">
        <v>1099</v>
      </c>
      <c r="E605" s="29">
        <v>33000</v>
      </c>
      <c r="F605" s="17" t="s">
        <v>1099</v>
      </c>
      <c r="G605" s="35">
        <v>165000</v>
      </c>
      <c r="H605" s="206" t="s">
        <v>1099</v>
      </c>
      <c r="I605" s="216" t="s">
        <v>1620</v>
      </c>
      <c r="J605" s="234"/>
      <c r="K605" s="234"/>
      <c r="L605" s="234"/>
      <c r="M605" s="234"/>
    </row>
    <row r="606" spans="1:13" ht="15">
      <c r="A606" s="234"/>
      <c r="B606" s="206" t="s">
        <v>1100</v>
      </c>
      <c r="C606" s="24" t="s">
        <v>23</v>
      </c>
      <c r="D606" s="17" t="s">
        <v>1100</v>
      </c>
      <c r="E606" s="29">
        <v>36000</v>
      </c>
      <c r="F606" s="17" t="s">
        <v>1100</v>
      </c>
      <c r="G606" s="35">
        <v>180000</v>
      </c>
      <c r="H606" s="206" t="s">
        <v>1100</v>
      </c>
      <c r="I606" s="216" t="s">
        <v>1620</v>
      </c>
      <c r="J606" s="234"/>
      <c r="K606" s="234"/>
      <c r="L606" s="234"/>
      <c r="M606" s="234"/>
    </row>
    <row r="607" spans="1:13" ht="15">
      <c r="A607" s="234"/>
      <c r="B607" s="206" t="s">
        <v>1101</v>
      </c>
      <c r="C607" s="23" t="s">
        <v>1126</v>
      </c>
      <c r="D607" s="17" t="s">
        <v>1101</v>
      </c>
      <c r="E607" s="29">
        <v>700</v>
      </c>
      <c r="F607" s="17" t="s">
        <v>1101</v>
      </c>
      <c r="G607" s="35">
        <v>3500</v>
      </c>
      <c r="H607" s="206" t="s">
        <v>1101</v>
      </c>
      <c r="I607" s="216" t="s">
        <v>1620</v>
      </c>
      <c r="J607" s="234"/>
      <c r="K607" s="234"/>
      <c r="L607" s="234"/>
      <c r="M607" s="234"/>
    </row>
    <row r="608" spans="1:13" ht="15">
      <c r="A608" s="234"/>
      <c r="B608" s="206" t="s">
        <v>1102</v>
      </c>
      <c r="C608" s="23" t="s">
        <v>1127</v>
      </c>
      <c r="D608" s="17" t="s">
        <v>1102</v>
      </c>
      <c r="E608" s="29">
        <v>60</v>
      </c>
      <c r="F608" s="17" t="s">
        <v>1102</v>
      </c>
      <c r="G608" s="35">
        <v>300</v>
      </c>
      <c r="H608" s="206" t="s">
        <v>1102</v>
      </c>
      <c r="I608" s="216" t="s">
        <v>1620</v>
      </c>
      <c r="J608" s="234"/>
      <c r="K608" s="234"/>
      <c r="L608" s="234"/>
      <c r="M608" s="234"/>
    </row>
    <row r="609" spans="1:13" ht="15">
      <c r="A609" s="234"/>
      <c r="B609" s="206" t="s">
        <v>1103</v>
      </c>
      <c r="C609" s="23" t="s">
        <v>821</v>
      </c>
      <c r="D609" s="17" t="s">
        <v>1103</v>
      </c>
      <c r="E609" s="29">
        <v>62000</v>
      </c>
      <c r="F609" s="17" t="s">
        <v>1103</v>
      </c>
      <c r="G609" s="35">
        <v>310000</v>
      </c>
      <c r="H609" s="206" t="s">
        <v>1103</v>
      </c>
      <c r="I609" s="216" t="s">
        <v>1620</v>
      </c>
      <c r="J609" s="234"/>
      <c r="K609" s="234"/>
      <c r="L609" s="234"/>
      <c r="M609" s="234"/>
    </row>
    <row r="610" spans="1:13" ht="15">
      <c r="A610" s="234"/>
      <c r="B610" s="206" t="s">
        <v>1104</v>
      </c>
      <c r="C610" s="23" t="s">
        <v>1128</v>
      </c>
      <c r="D610" s="17" t="s">
        <v>1104</v>
      </c>
      <c r="E610" s="29">
        <v>240</v>
      </c>
      <c r="F610" s="17" t="s">
        <v>1104</v>
      </c>
      <c r="G610" s="35">
        <v>1200</v>
      </c>
      <c r="H610" s="206" t="s">
        <v>1104</v>
      </c>
      <c r="I610" s="216" t="s">
        <v>1620</v>
      </c>
      <c r="J610" s="234"/>
      <c r="K610" s="234"/>
      <c r="L610" s="234"/>
      <c r="M610" s="234"/>
    </row>
    <row r="611" spans="1:13" ht="15">
      <c r="A611" s="234"/>
      <c r="B611" s="206" t="s">
        <v>1105</v>
      </c>
      <c r="C611" s="23" t="s">
        <v>1129</v>
      </c>
      <c r="D611" s="17" t="s">
        <v>1105</v>
      </c>
      <c r="E611" s="29">
        <v>4700</v>
      </c>
      <c r="F611" s="17" t="s">
        <v>1105</v>
      </c>
      <c r="G611" s="35">
        <v>23500</v>
      </c>
      <c r="H611" s="206" t="s">
        <v>1105</v>
      </c>
      <c r="I611" s="216" t="s">
        <v>1620</v>
      </c>
      <c r="J611" s="234"/>
      <c r="K611" s="234"/>
      <c r="L611" s="234"/>
      <c r="M611" s="234"/>
    </row>
    <row r="612" spans="1:13" ht="15">
      <c r="A612" s="234"/>
      <c r="B612" s="206" t="s">
        <v>1106</v>
      </c>
      <c r="C612" s="23" t="s">
        <v>1130</v>
      </c>
      <c r="D612" s="17" t="s">
        <v>1106</v>
      </c>
      <c r="E612" s="29">
        <v>40</v>
      </c>
      <c r="F612" s="17" t="s">
        <v>1106</v>
      </c>
      <c r="G612" s="35">
        <v>200</v>
      </c>
      <c r="H612" s="206" t="s">
        <v>1106</v>
      </c>
      <c r="I612" s="216" t="s">
        <v>1620</v>
      </c>
      <c r="J612" s="234"/>
      <c r="K612" s="234"/>
      <c r="L612" s="234"/>
      <c r="M612" s="234"/>
    </row>
    <row r="613" spans="1:13" ht="15">
      <c r="A613" s="234"/>
      <c r="B613" s="206" t="s">
        <v>1107</v>
      </c>
      <c r="C613" s="23" t="s">
        <v>1131</v>
      </c>
      <c r="D613" s="17" t="s">
        <v>1107</v>
      </c>
      <c r="E613" s="29">
        <v>1200</v>
      </c>
      <c r="F613" s="17" t="s">
        <v>1107</v>
      </c>
      <c r="G613" s="35">
        <v>6000</v>
      </c>
      <c r="H613" s="206" t="s">
        <v>1107</v>
      </c>
      <c r="I613" s="216" t="s">
        <v>1620</v>
      </c>
      <c r="J613" s="234"/>
      <c r="K613" s="234"/>
      <c r="L613" s="234"/>
      <c r="M613" s="234"/>
    </row>
    <row r="614" spans="1:13" ht="15">
      <c r="A614" s="234"/>
      <c r="B614" s="206" t="s">
        <v>1108</v>
      </c>
      <c r="C614" s="23" t="s">
        <v>977</v>
      </c>
      <c r="D614" s="17" t="s">
        <v>1108</v>
      </c>
      <c r="E614" s="29">
        <v>80</v>
      </c>
      <c r="F614" s="17" t="s">
        <v>1108</v>
      </c>
      <c r="G614" s="35">
        <v>400</v>
      </c>
      <c r="H614" s="206" t="s">
        <v>1108</v>
      </c>
      <c r="I614" s="216" t="s">
        <v>1620</v>
      </c>
      <c r="J614" s="234"/>
      <c r="K614" s="234"/>
      <c r="L614" s="234"/>
      <c r="M614" s="234"/>
    </row>
    <row r="615" spans="1:13" ht="15">
      <c r="A615" s="234"/>
      <c r="B615" s="206" t="s">
        <v>1109</v>
      </c>
      <c r="C615" s="23" t="s">
        <v>1096</v>
      </c>
      <c r="D615" s="17" t="s">
        <v>1109</v>
      </c>
      <c r="E615" s="29">
        <v>320</v>
      </c>
      <c r="F615" s="17" t="s">
        <v>1109</v>
      </c>
      <c r="G615" s="35">
        <v>1600</v>
      </c>
      <c r="H615" s="206" t="s">
        <v>1109</v>
      </c>
      <c r="I615" s="216" t="s">
        <v>1620</v>
      </c>
      <c r="J615" s="234"/>
      <c r="K615" s="234"/>
      <c r="L615" s="234"/>
      <c r="M615" s="234"/>
    </row>
    <row r="616" spans="1:13" ht="15">
      <c r="A616" s="234"/>
      <c r="B616" s="206" t="s">
        <v>1110</v>
      </c>
      <c r="C616" s="23" t="s">
        <v>890</v>
      </c>
      <c r="D616" s="17" t="s">
        <v>1110</v>
      </c>
      <c r="E616" s="29">
        <v>480</v>
      </c>
      <c r="F616" s="17" t="s">
        <v>1110</v>
      </c>
      <c r="G616" s="35">
        <v>1200</v>
      </c>
      <c r="H616" s="206" t="s">
        <v>1110</v>
      </c>
      <c r="I616" s="216" t="s">
        <v>1620</v>
      </c>
      <c r="J616" s="234"/>
      <c r="K616" s="234"/>
      <c r="L616" s="234"/>
      <c r="M616" s="234"/>
    </row>
    <row r="617" spans="1:13" ht="15">
      <c r="A617" s="234"/>
      <c r="B617" s="206" t="s">
        <v>1111</v>
      </c>
      <c r="C617" s="23" t="s">
        <v>1132</v>
      </c>
      <c r="D617" s="17" t="s">
        <v>1111</v>
      </c>
      <c r="E617" s="29">
        <v>2100</v>
      </c>
      <c r="F617" s="17" t="s">
        <v>1111</v>
      </c>
      <c r="G617" s="35">
        <v>10500</v>
      </c>
      <c r="H617" s="206" t="s">
        <v>1111</v>
      </c>
      <c r="I617" s="216" t="s">
        <v>1620</v>
      </c>
      <c r="J617" s="234"/>
      <c r="K617" s="234"/>
      <c r="L617" s="234"/>
      <c r="M617" s="234"/>
    </row>
    <row r="618" spans="1:13" ht="15">
      <c r="A618" s="234"/>
      <c r="B618" s="206" t="s">
        <v>1112</v>
      </c>
      <c r="C618" s="23" t="s">
        <v>1133</v>
      </c>
      <c r="D618" s="17" t="s">
        <v>1112</v>
      </c>
      <c r="E618" s="29">
        <v>38000</v>
      </c>
      <c r="F618" s="17" t="s">
        <v>1112</v>
      </c>
      <c r="G618" s="35">
        <v>190000</v>
      </c>
      <c r="H618" s="206" t="s">
        <v>1112</v>
      </c>
      <c r="I618" s="216" t="s">
        <v>1620</v>
      </c>
      <c r="J618" s="234"/>
      <c r="K618" s="234"/>
      <c r="L618" s="234"/>
      <c r="M618" s="234"/>
    </row>
    <row r="619" spans="1:13" ht="15">
      <c r="A619" s="234"/>
      <c r="B619" s="206" t="s">
        <v>1113</v>
      </c>
      <c r="C619" s="23" t="s">
        <v>1134</v>
      </c>
      <c r="D619" s="17" t="s">
        <v>1113</v>
      </c>
      <c r="E619" s="29">
        <v>160</v>
      </c>
      <c r="F619" s="17" t="s">
        <v>1113</v>
      </c>
      <c r="G619" s="35">
        <v>800</v>
      </c>
      <c r="H619" s="206" t="s">
        <v>1113</v>
      </c>
      <c r="I619" s="216" t="s">
        <v>1620</v>
      </c>
      <c r="J619" s="234"/>
      <c r="K619" s="234"/>
      <c r="L619" s="234"/>
      <c r="M619" s="234"/>
    </row>
    <row r="620" spans="1:13" ht="15">
      <c r="A620" s="234"/>
      <c r="B620" s="206" t="s">
        <v>1144</v>
      </c>
      <c r="C620" s="23" t="s">
        <v>1135</v>
      </c>
      <c r="D620" s="17" t="s">
        <v>1144</v>
      </c>
      <c r="E620" s="29">
        <v>32000</v>
      </c>
      <c r="F620" s="17" t="s">
        <v>1144</v>
      </c>
      <c r="G620" s="35">
        <v>160000</v>
      </c>
      <c r="H620" s="206" t="s">
        <v>1144</v>
      </c>
      <c r="I620" s="216" t="s">
        <v>1620</v>
      </c>
      <c r="J620" s="234"/>
      <c r="K620" s="234"/>
      <c r="L620" s="234"/>
      <c r="M620" s="234"/>
    </row>
    <row r="621" spans="1:13" ht="15">
      <c r="A621" s="234"/>
      <c r="B621" s="206" t="s">
        <v>1114</v>
      </c>
      <c r="C621" s="23" t="s">
        <v>1136</v>
      </c>
      <c r="D621" s="17" t="s">
        <v>1114</v>
      </c>
      <c r="E621" s="29">
        <v>4700</v>
      </c>
      <c r="F621" s="17" t="s">
        <v>1114</v>
      </c>
      <c r="G621" s="35">
        <v>23500</v>
      </c>
      <c r="H621" s="206" t="s">
        <v>1114</v>
      </c>
      <c r="I621" s="216" t="s">
        <v>1620</v>
      </c>
      <c r="J621" s="234"/>
      <c r="K621" s="234"/>
      <c r="L621" s="234"/>
      <c r="M621" s="234"/>
    </row>
    <row r="622" spans="1:13" ht="15">
      <c r="A622" s="234"/>
      <c r="B622" s="206" t="s">
        <v>1145</v>
      </c>
      <c r="C622" s="23" t="s">
        <v>1137</v>
      </c>
      <c r="D622" s="17" t="s">
        <v>1145</v>
      </c>
      <c r="E622" s="29">
        <v>4600</v>
      </c>
      <c r="F622" s="17" t="s">
        <v>1145</v>
      </c>
      <c r="G622" s="35">
        <v>23000</v>
      </c>
      <c r="H622" s="206" t="s">
        <v>1145</v>
      </c>
      <c r="I622" s="216" t="s">
        <v>1620</v>
      </c>
      <c r="J622" s="234"/>
      <c r="K622" s="234"/>
      <c r="L622" s="234"/>
      <c r="M622" s="234"/>
    </row>
    <row r="623" spans="1:13" ht="15">
      <c r="A623" s="234"/>
      <c r="B623" s="206" t="s">
        <v>1146</v>
      </c>
      <c r="C623" s="23" t="s">
        <v>1138</v>
      </c>
      <c r="D623" s="17" t="s">
        <v>1146</v>
      </c>
      <c r="E623" s="29">
        <v>4</v>
      </c>
      <c r="F623" s="17" t="s">
        <v>1146</v>
      </c>
      <c r="G623" s="35">
        <v>20</v>
      </c>
      <c r="H623" s="206" t="s">
        <v>1146</v>
      </c>
      <c r="I623" s="216" t="s">
        <v>1620</v>
      </c>
      <c r="J623" s="234"/>
      <c r="K623" s="234"/>
      <c r="L623" s="234"/>
      <c r="M623" s="234"/>
    </row>
    <row r="624" spans="1:13" ht="15">
      <c r="A624" s="234"/>
      <c r="B624" s="206" t="s">
        <v>1115</v>
      </c>
      <c r="C624" s="23" t="s">
        <v>1139</v>
      </c>
      <c r="D624" s="17" t="s">
        <v>1115</v>
      </c>
      <c r="E624" s="29">
        <v>10</v>
      </c>
      <c r="F624" s="17" t="s">
        <v>1115</v>
      </c>
      <c r="G624" s="35">
        <v>50</v>
      </c>
      <c r="H624" s="206" t="s">
        <v>1115</v>
      </c>
      <c r="I624" s="216" t="s">
        <v>1620</v>
      </c>
      <c r="J624" s="234"/>
      <c r="K624" s="234"/>
      <c r="L624" s="234"/>
      <c r="M624" s="234"/>
    </row>
    <row r="625" spans="1:13" ht="15">
      <c r="A625" s="234"/>
      <c r="B625" s="206" t="s">
        <v>1116</v>
      </c>
      <c r="C625" s="23" t="s">
        <v>1140</v>
      </c>
      <c r="D625" s="17" t="s">
        <v>1116</v>
      </c>
      <c r="E625" s="34" t="s">
        <v>23</v>
      </c>
      <c r="F625" s="17" t="s">
        <v>1116</v>
      </c>
      <c r="G625" s="36" t="s">
        <v>23</v>
      </c>
      <c r="H625" s="206" t="s">
        <v>1116</v>
      </c>
      <c r="I625" s="216" t="s">
        <v>1620</v>
      </c>
      <c r="J625" s="234"/>
      <c r="K625" s="234"/>
      <c r="L625" s="234"/>
      <c r="M625" s="234"/>
    </row>
    <row r="626" spans="1:13" ht="15">
      <c r="A626" s="234"/>
      <c r="B626" s="206" t="s">
        <v>1117</v>
      </c>
      <c r="C626" s="23" t="s">
        <v>773</v>
      </c>
      <c r="D626" s="17" t="s">
        <v>1117</v>
      </c>
      <c r="E626" s="29">
        <v>7000</v>
      </c>
      <c r="F626" s="17" t="s">
        <v>1117</v>
      </c>
      <c r="G626" s="35">
        <v>35000</v>
      </c>
      <c r="H626" s="206" t="s">
        <v>1117</v>
      </c>
      <c r="I626" s="216" t="s">
        <v>1620</v>
      </c>
      <c r="J626" s="234"/>
      <c r="K626" s="234"/>
      <c r="L626" s="234"/>
      <c r="M626" s="234"/>
    </row>
    <row r="627" spans="1:9" ht="15">
      <c r="A627" s="233"/>
      <c r="B627" s="206" t="s">
        <v>1118</v>
      </c>
      <c r="C627" s="23" t="s">
        <v>835</v>
      </c>
      <c r="D627" s="17" t="s">
        <v>1118</v>
      </c>
      <c r="E627" s="29">
        <v>1</v>
      </c>
      <c r="F627" s="17" t="s">
        <v>1118</v>
      </c>
      <c r="G627" s="35">
        <v>5</v>
      </c>
      <c r="H627" s="206" t="s">
        <v>1118</v>
      </c>
      <c r="I627" s="216" t="s">
        <v>1620</v>
      </c>
    </row>
    <row r="628" spans="1:9" ht="15">
      <c r="A628" s="233"/>
      <c r="B628" s="206" t="s">
        <v>1119</v>
      </c>
      <c r="C628" s="23" t="s">
        <v>1141</v>
      </c>
      <c r="D628" s="17" t="s">
        <v>1119</v>
      </c>
      <c r="E628" s="35">
        <v>11800</v>
      </c>
      <c r="F628" s="17" t="s">
        <v>1119</v>
      </c>
      <c r="G628" s="35">
        <v>59000</v>
      </c>
      <c r="H628" s="206" t="s">
        <v>1119</v>
      </c>
      <c r="I628" s="216" t="s">
        <v>1620</v>
      </c>
    </row>
    <row r="629" spans="1:9" ht="15">
      <c r="A629" s="233"/>
      <c r="B629" s="206" t="s">
        <v>1120</v>
      </c>
      <c r="C629" s="23" t="s">
        <v>1142</v>
      </c>
      <c r="D629" s="17" t="s">
        <v>1120</v>
      </c>
      <c r="E629" s="36" t="s">
        <v>23</v>
      </c>
      <c r="F629" s="17" t="s">
        <v>1120</v>
      </c>
      <c r="G629" s="36" t="s">
        <v>23</v>
      </c>
      <c r="H629" s="206" t="s">
        <v>1120</v>
      </c>
      <c r="I629" s="216" t="s">
        <v>1620</v>
      </c>
    </row>
    <row r="630" spans="1:9" ht="15">
      <c r="A630" s="233"/>
      <c r="B630" s="206" t="s">
        <v>1121</v>
      </c>
      <c r="C630" s="23" t="s">
        <v>1143</v>
      </c>
      <c r="D630" s="17" t="s">
        <v>1121</v>
      </c>
      <c r="E630" s="35">
        <v>5000</v>
      </c>
      <c r="F630" s="17" t="s">
        <v>1121</v>
      </c>
      <c r="G630" s="35">
        <v>25000</v>
      </c>
      <c r="H630" s="206" t="s">
        <v>1121</v>
      </c>
      <c r="I630" s="216" t="s">
        <v>1620</v>
      </c>
    </row>
    <row r="631" spans="1:9" ht="15">
      <c r="A631" s="233"/>
      <c r="B631" s="206" t="s">
        <v>1122</v>
      </c>
      <c r="C631" s="23" t="s">
        <v>1147</v>
      </c>
      <c r="D631" s="17" t="s">
        <v>1122</v>
      </c>
      <c r="E631" s="35">
        <v>4600</v>
      </c>
      <c r="F631" s="17" t="s">
        <v>1122</v>
      </c>
      <c r="G631" s="35">
        <v>23000</v>
      </c>
      <c r="H631" s="206" t="s">
        <v>1122</v>
      </c>
      <c r="I631" s="216" t="s">
        <v>1620</v>
      </c>
    </row>
    <row r="632" spans="1:9" ht="15">
      <c r="A632" s="233"/>
      <c r="B632" s="206" t="s">
        <v>1123</v>
      </c>
      <c r="C632" s="23" t="s">
        <v>1148</v>
      </c>
      <c r="D632" s="17" t="s">
        <v>1123</v>
      </c>
      <c r="E632" s="35">
        <v>2000</v>
      </c>
      <c r="F632" s="17" t="s">
        <v>1123</v>
      </c>
      <c r="G632" s="35">
        <v>10000</v>
      </c>
      <c r="H632" s="206" t="s">
        <v>1123</v>
      </c>
      <c r="I632" s="216" t="s">
        <v>1620</v>
      </c>
    </row>
    <row r="633" spans="1:9" ht="15">
      <c r="A633" s="233"/>
      <c r="B633" s="206" t="s">
        <v>1149</v>
      </c>
      <c r="C633" s="23" t="s">
        <v>978</v>
      </c>
      <c r="D633" s="17" t="s">
        <v>1149</v>
      </c>
      <c r="E633" s="35">
        <v>4000</v>
      </c>
      <c r="F633" s="17" t="s">
        <v>1149</v>
      </c>
      <c r="G633" s="35">
        <v>20000</v>
      </c>
      <c r="H633" s="206" t="s">
        <v>1149</v>
      </c>
      <c r="I633" s="216" t="s">
        <v>1620</v>
      </c>
    </row>
    <row r="634" spans="1:9" ht="15">
      <c r="A634" s="233"/>
      <c r="B634" s="206" t="s">
        <v>1150</v>
      </c>
      <c r="C634" s="23" t="s">
        <v>1170</v>
      </c>
      <c r="D634" s="17" t="s">
        <v>1150</v>
      </c>
      <c r="E634" s="35">
        <v>1</v>
      </c>
      <c r="F634" s="17" t="s">
        <v>1150</v>
      </c>
      <c r="G634" s="35">
        <v>5</v>
      </c>
      <c r="H634" s="206" t="s">
        <v>1150</v>
      </c>
      <c r="I634" s="216" t="s">
        <v>1620</v>
      </c>
    </row>
    <row r="635" spans="1:9" ht="15">
      <c r="A635" s="233"/>
      <c r="B635" s="206" t="s">
        <v>1151</v>
      </c>
      <c r="C635" s="23" t="s">
        <v>1171</v>
      </c>
      <c r="D635" s="17" t="s">
        <v>1151</v>
      </c>
      <c r="E635" s="35">
        <v>14100</v>
      </c>
      <c r="F635" s="17" t="s">
        <v>1151</v>
      </c>
      <c r="G635" s="35">
        <v>70500</v>
      </c>
      <c r="H635" s="206" t="s">
        <v>1151</v>
      </c>
      <c r="I635" s="216" t="s">
        <v>1620</v>
      </c>
    </row>
    <row r="636" spans="1:9" ht="15">
      <c r="A636" s="233"/>
      <c r="B636" s="206" t="s">
        <v>1152</v>
      </c>
      <c r="C636" s="23" t="s">
        <v>1091</v>
      </c>
      <c r="D636" s="17" t="s">
        <v>1152</v>
      </c>
      <c r="E636" s="35">
        <v>20</v>
      </c>
      <c r="F636" s="17" t="s">
        <v>1152</v>
      </c>
      <c r="G636" s="35">
        <v>100</v>
      </c>
      <c r="H636" s="206" t="s">
        <v>1152</v>
      </c>
      <c r="I636" s="216" t="s">
        <v>1620</v>
      </c>
    </row>
    <row r="637" spans="1:9" ht="15">
      <c r="A637" s="233"/>
      <c r="B637" s="206" t="s">
        <v>1153</v>
      </c>
      <c r="C637" s="23" t="s">
        <v>1172</v>
      </c>
      <c r="D637" s="17" t="s">
        <v>1153</v>
      </c>
      <c r="E637" s="35">
        <v>8200</v>
      </c>
      <c r="F637" s="17" t="s">
        <v>1153</v>
      </c>
      <c r="G637" s="35">
        <v>41000</v>
      </c>
      <c r="H637" s="206" t="s">
        <v>1153</v>
      </c>
      <c r="I637" s="216" t="s">
        <v>1620</v>
      </c>
    </row>
    <row r="638" spans="1:9" ht="15">
      <c r="A638" s="233"/>
      <c r="B638" s="206" t="s">
        <v>1154</v>
      </c>
      <c r="C638" s="23" t="s">
        <v>1173</v>
      </c>
      <c r="D638" s="17" t="s">
        <v>1154</v>
      </c>
      <c r="E638" s="35">
        <v>4</v>
      </c>
      <c r="F638" s="17" t="s">
        <v>1154</v>
      </c>
      <c r="G638" s="35">
        <v>20</v>
      </c>
      <c r="H638" s="206" t="s">
        <v>1154</v>
      </c>
      <c r="I638" s="216" t="s">
        <v>1620</v>
      </c>
    </row>
    <row r="639" spans="1:9" ht="15">
      <c r="A639" s="233"/>
      <c r="B639" s="206" t="s">
        <v>1155</v>
      </c>
      <c r="C639" s="23" t="s">
        <v>1174</v>
      </c>
      <c r="D639" s="17" t="s">
        <v>1155</v>
      </c>
      <c r="E639" s="35">
        <v>10600</v>
      </c>
      <c r="F639" s="17" t="s">
        <v>1155</v>
      </c>
      <c r="G639" s="35">
        <v>53000</v>
      </c>
      <c r="H639" s="206" t="s">
        <v>1155</v>
      </c>
      <c r="I639" s="216" t="s">
        <v>1620</v>
      </c>
    </row>
    <row r="640" spans="1:9" ht="15">
      <c r="A640" s="233"/>
      <c r="B640" s="206" t="s">
        <v>1156</v>
      </c>
      <c r="C640" s="23" t="s">
        <v>1175</v>
      </c>
      <c r="D640" s="17" t="s">
        <v>1156</v>
      </c>
      <c r="E640" s="35">
        <v>120</v>
      </c>
      <c r="F640" s="17" t="s">
        <v>1156</v>
      </c>
      <c r="G640" s="35">
        <v>600</v>
      </c>
      <c r="H640" s="206" t="s">
        <v>1156</v>
      </c>
      <c r="I640" s="216" t="s">
        <v>1620</v>
      </c>
    </row>
    <row r="641" spans="1:9" ht="15">
      <c r="A641" s="233"/>
      <c r="B641" s="206" t="s">
        <v>1157</v>
      </c>
      <c r="C641" s="23" t="s">
        <v>1176</v>
      </c>
      <c r="D641" s="17" t="s">
        <v>1157</v>
      </c>
      <c r="E641" s="35">
        <v>4800</v>
      </c>
      <c r="F641" s="17" t="s">
        <v>1157</v>
      </c>
      <c r="G641" s="35">
        <v>24000</v>
      </c>
      <c r="H641" s="206" t="s">
        <v>1157</v>
      </c>
      <c r="I641" s="216" t="s">
        <v>1620</v>
      </c>
    </row>
    <row r="642" spans="1:9" ht="15">
      <c r="A642" s="233"/>
      <c r="B642" s="206" t="s">
        <v>1158</v>
      </c>
      <c r="C642" s="23" t="s">
        <v>1177</v>
      </c>
      <c r="D642" s="17" t="s">
        <v>1158</v>
      </c>
      <c r="E642" s="35">
        <v>100</v>
      </c>
      <c r="F642" s="17" t="s">
        <v>1158</v>
      </c>
      <c r="G642" s="35">
        <v>500</v>
      </c>
      <c r="H642" s="206" t="s">
        <v>1158</v>
      </c>
      <c r="I642" s="216" t="s">
        <v>1620</v>
      </c>
    </row>
    <row r="643" spans="1:9" ht="15">
      <c r="A643" s="233"/>
      <c r="B643" s="206" t="s">
        <v>1159</v>
      </c>
      <c r="C643" s="23" t="s">
        <v>1178</v>
      </c>
      <c r="D643" s="17" t="s">
        <v>1159</v>
      </c>
      <c r="E643" s="35">
        <v>2</v>
      </c>
      <c r="F643" s="17" t="s">
        <v>1159</v>
      </c>
      <c r="G643" s="35">
        <v>10</v>
      </c>
      <c r="H643" s="206" t="s">
        <v>1159</v>
      </c>
      <c r="I643" s="216" t="s">
        <v>1620</v>
      </c>
    </row>
    <row r="644" spans="1:9" ht="23.25">
      <c r="A644" s="233"/>
      <c r="B644" s="206" t="s">
        <v>1160</v>
      </c>
      <c r="C644" s="24" t="s">
        <v>23</v>
      </c>
      <c r="D644" s="17" t="s">
        <v>1160</v>
      </c>
      <c r="E644" s="24" t="s">
        <v>23</v>
      </c>
      <c r="F644" s="210" t="s">
        <v>1160</v>
      </c>
      <c r="G644" s="34" t="s">
        <v>23</v>
      </c>
      <c r="H644" s="206" t="s">
        <v>1160</v>
      </c>
      <c r="I644" s="219" t="s">
        <v>1629</v>
      </c>
    </row>
    <row r="645" spans="1:9" ht="15">
      <c r="A645" s="233"/>
      <c r="B645" s="206" t="s">
        <v>1161</v>
      </c>
      <c r="C645" s="24" t="s">
        <v>23</v>
      </c>
      <c r="D645" s="17" t="s">
        <v>1161</v>
      </c>
      <c r="E645" s="35">
        <v>200</v>
      </c>
      <c r="F645" s="17" t="s">
        <v>1161</v>
      </c>
      <c r="G645" s="35">
        <v>1000</v>
      </c>
      <c r="H645" s="206" t="s">
        <v>1161</v>
      </c>
      <c r="I645" s="216" t="s">
        <v>1620</v>
      </c>
    </row>
    <row r="646" spans="1:9" ht="15">
      <c r="A646" s="233"/>
      <c r="B646" s="206" t="s">
        <v>1162</v>
      </c>
      <c r="C646" s="24" t="s">
        <v>23</v>
      </c>
      <c r="D646" s="17" t="s">
        <v>1162</v>
      </c>
      <c r="E646" s="35">
        <v>100</v>
      </c>
      <c r="F646" s="17" t="s">
        <v>1162</v>
      </c>
      <c r="G646" s="35">
        <v>500</v>
      </c>
      <c r="H646" s="206" t="s">
        <v>1162</v>
      </c>
      <c r="I646" s="216" t="s">
        <v>1620</v>
      </c>
    </row>
    <row r="647" spans="1:9" ht="15">
      <c r="A647" s="233"/>
      <c r="B647" s="206" t="s">
        <v>1163</v>
      </c>
      <c r="C647" s="24" t="s">
        <v>23</v>
      </c>
      <c r="D647" s="17" t="s">
        <v>1163</v>
      </c>
      <c r="E647" s="35">
        <v>200</v>
      </c>
      <c r="F647" s="17" t="s">
        <v>1163</v>
      </c>
      <c r="G647" s="35">
        <v>1000</v>
      </c>
      <c r="H647" s="206" t="s">
        <v>1163</v>
      </c>
      <c r="I647" s="216" t="s">
        <v>1620</v>
      </c>
    </row>
    <row r="648" spans="1:9" ht="15">
      <c r="A648" s="233"/>
      <c r="B648" s="206" t="s">
        <v>1164</v>
      </c>
      <c r="C648" s="23" t="s">
        <v>1179</v>
      </c>
      <c r="D648" s="17" t="s">
        <v>1164</v>
      </c>
      <c r="E648" s="35">
        <v>5</v>
      </c>
      <c r="F648" s="17" t="s">
        <v>1164</v>
      </c>
      <c r="G648" s="35">
        <v>20</v>
      </c>
      <c r="H648" s="206" t="s">
        <v>1164</v>
      </c>
      <c r="I648" s="216" t="s">
        <v>1620</v>
      </c>
    </row>
    <row r="649" spans="1:9" ht="15">
      <c r="A649" s="233"/>
      <c r="B649" s="206" t="s">
        <v>1165</v>
      </c>
      <c r="C649" s="23" t="s">
        <v>1180</v>
      </c>
      <c r="D649" s="17" t="s">
        <v>1165</v>
      </c>
      <c r="E649" s="35">
        <v>40</v>
      </c>
      <c r="F649" s="17" t="s">
        <v>1165</v>
      </c>
      <c r="G649" s="35">
        <v>200</v>
      </c>
      <c r="H649" s="206" t="s">
        <v>1165</v>
      </c>
      <c r="I649" s="216" t="s">
        <v>1620</v>
      </c>
    </row>
    <row r="650" spans="1:9" ht="15">
      <c r="A650" s="233"/>
      <c r="B650" s="206" t="s">
        <v>1166</v>
      </c>
      <c r="C650" s="23" t="s">
        <v>730</v>
      </c>
      <c r="D650" s="17" t="s">
        <v>1166</v>
      </c>
      <c r="E650" s="35">
        <v>60</v>
      </c>
      <c r="F650" s="17" t="s">
        <v>1166</v>
      </c>
      <c r="G650" s="35">
        <v>300</v>
      </c>
      <c r="H650" s="206" t="s">
        <v>1166</v>
      </c>
      <c r="I650" s="216" t="s">
        <v>1620</v>
      </c>
    </row>
    <row r="651" spans="1:9" ht="15">
      <c r="A651" s="233"/>
      <c r="B651" s="206" t="s">
        <v>1567</v>
      </c>
      <c r="C651" s="24" t="s">
        <v>23</v>
      </c>
      <c r="D651" s="17" t="s">
        <v>1567</v>
      </c>
      <c r="E651" s="35">
        <v>8000</v>
      </c>
      <c r="F651" s="17" t="s">
        <v>1567</v>
      </c>
      <c r="G651" s="35">
        <v>40000</v>
      </c>
      <c r="H651" s="206" t="s">
        <v>1567</v>
      </c>
      <c r="I651" s="218" t="s">
        <v>1630</v>
      </c>
    </row>
    <row r="652" spans="1:9" ht="15">
      <c r="A652" s="233"/>
      <c r="B652" s="206" t="s">
        <v>1615</v>
      </c>
      <c r="C652" s="23" t="s">
        <v>1181</v>
      </c>
      <c r="D652" s="17" t="s">
        <v>1615</v>
      </c>
      <c r="E652" s="35">
        <v>1000</v>
      </c>
      <c r="F652" s="17" t="s">
        <v>1615</v>
      </c>
      <c r="G652" s="35">
        <v>5000</v>
      </c>
      <c r="H652" s="206" t="s">
        <v>1615</v>
      </c>
      <c r="I652" s="216" t="s">
        <v>1620</v>
      </c>
    </row>
    <row r="653" spans="1:9" ht="15">
      <c r="A653" s="233"/>
      <c r="B653" s="206" t="s">
        <v>1616</v>
      </c>
      <c r="C653" s="23" t="s">
        <v>1182</v>
      </c>
      <c r="D653" s="17" t="s">
        <v>1616</v>
      </c>
      <c r="E653" s="37">
        <v>0.8</v>
      </c>
      <c r="F653" s="17" t="s">
        <v>1616</v>
      </c>
      <c r="G653" s="35">
        <v>4</v>
      </c>
      <c r="H653" s="206" t="s">
        <v>1616</v>
      </c>
      <c r="I653" s="216" t="s">
        <v>1620</v>
      </c>
    </row>
    <row r="654" spans="1:9" ht="15">
      <c r="A654" s="233"/>
      <c r="B654" s="206" t="s">
        <v>1167</v>
      </c>
      <c r="C654" s="23" t="s">
        <v>1183</v>
      </c>
      <c r="D654" s="17" t="s">
        <v>1167</v>
      </c>
      <c r="E654" s="36" t="s">
        <v>23</v>
      </c>
      <c r="F654" s="17" t="s">
        <v>1167</v>
      </c>
      <c r="G654" s="36" t="s">
        <v>23</v>
      </c>
      <c r="H654" s="206" t="s">
        <v>1167</v>
      </c>
      <c r="I654" s="216" t="s">
        <v>1620</v>
      </c>
    </row>
    <row r="655" spans="1:9" ht="15">
      <c r="A655" s="233"/>
      <c r="B655" s="206" t="s">
        <v>1168</v>
      </c>
      <c r="C655" s="23" t="s">
        <v>1184</v>
      </c>
      <c r="D655" s="17" t="s">
        <v>1168</v>
      </c>
      <c r="E655" s="37">
        <v>0.3</v>
      </c>
      <c r="F655" s="17" t="s">
        <v>1168</v>
      </c>
      <c r="G655" s="37">
        <v>1.5</v>
      </c>
      <c r="H655" s="206" t="s">
        <v>1168</v>
      </c>
      <c r="I655" s="216" t="s">
        <v>1620</v>
      </c>
    </row>
    <row r="656" spans="1:9" ht="15">
      <c r="A656" s="233"/>
      <c r="B656" s="206" t="s">
        <v>1169</v>
      </c>
      <c r="C656" s="23" t="s">
        <v>1185</v>
      </c>
      <c r="D656" s="17" t="s">
        <v>1169</v>
      </c>
      <c r="E656" s="37">
        <v>0.3</v>
      </c>
      <c r="F656" s="17" t="s">
        <v>1169</v>
      </c>
      <c r="G656" s="37">
        <v>1.5</v>
      </c>
      <c r="H656" s="206" t="s">
        <v>1169</v>
      </c>
      <c r="I656" s="216" t="s">
        <v>1620</v>
      </c>
    </row>
    <row r="657" spans="1:9" ht="15">
      <c r="A657" s="233"/>
      <c r="B657" s="206" t="s">
        <v>1566</v>
      </c>
      <c r="C657" s="24" t="s">
        <v>23</v>
      </c>
      <c r="D657" s="17" t="s">
        <v>1566</v>
      </c>
      <c r="E657" s="37">
        <v>0.3</v>
      </c>
      <c r="F657" s="17" t="s">
        <v>1566</v>
      </c>
      <c r="G657" s="37">
        <v>1.5</v>
      </c>
      <c r="H657" s="206" t="s">
        <v>1566</v>
      </c>
      <c r="I657" s="218" t="s">
        <v>1631</v>
      </c>
    </row>
    <row r="658" spans="1:9" ht="15">
      <c r="A658" s="233"/>
      <c r="B658" s="206" t="s">
        <v>1186</v>
      </c>
      <c r="C658" s="23" t="s">
        <v>1213</v>
      </c>
      <c r="D658" s="17" t="s">
        <v>1186</v>
      </c>
      <c r="E658" s="35">
        <v>10</v>
      </c>
      <c r="F658" s="17" t="s">
        <v>1186</v>
      </c>
      <c r="G658" s="35">
        <v>50</v>
      </c>
      <c r="H658" s="206" t="s">
        <v>1186</v>
      </c>
      <c r="I658" s="216" t="s">
        <v>1620</v>
      </c>
    </row>
    <row r="659" spans="1:9" ht="15">
      <c r="A659" s="233"/>
      <c r="B659" s="206" t="s">
        <v>1187</v>
      </c>
      <c r="C659" s="23" t="s">
        <v>1214</v>
      </c>
      <c r="D659" s="17" t="s">
        <v>1187</v>
      </c>
      <c r="E659" s="35">
        <v>200</v>
      </c>
      <c r="F659" s="17" t="s">
        <v>1187</v>
      </c>
      <c r="G659" s="35">
        <v>1000</v>
      </c>
      <c r="H659" s="206" t="s">
        <v>1187</v>
      </c>
      <c r="I659" s="216" t="s">
        <v>1620</v>
      </c>
    </row>
    <row r="660" spans="1:9" ht="15">
      <c r="A660" s="233"/>
      <c r="B660" s="206" t="s">
        <v>1188</v>
      </c>
      <c r="C660" s="23" t="s">
        <v>1215</v>
      </c>
      <c r="D660" s="17" t="s">
        <v>1188</v>
      </c>
      <c r="E660" s="35">
        <v>100</v>
      </c>
      <c r="F660" s="17" t="s">
        <v>1188</v>
      </c>
      <c r="G660" s="35">
        <v>500</v>
      </c>
      <c r="H660" s="206" t="s">
        <v>1188</v>
      </c>
      <c r="I660" s="216" t="s">
        <v>1620</v>
      </c>
    </row>
    <row r="661" spans="1:9" ht="15">
      <c r="A661" s="233"/>
      <c r="B661" s="206" t="s">
        <v>1189</v>
      </c>
      <c r="C661" s="23" t="s">
        <v>1216</v>
      </c>
      <c r="D661" s="17" t="s">
        <v>1189</v>
      </c>
      <c r="E661" s="35">
        <v>600</v>
      </c>
      <c r="F661" s="17" t="s">
        <v>1189</v>
      </c>
      <c r="G661" s="35">
        <v>3000</v>
      </c>
      <c r="H661" s="206" t="s">
        <v>1189</v>
      </c>
      <c r="I661" s="216" t="s">
        <v>1620</v>
      </c>
    </row>
    <row r="662" spans="1:9" ht="15">
      <c r="A662" s="233"/>
      <c r="B662" s="206" t="s">
        <v>1190</v>
      </c>
      <c r="C662" s="23" t="s">
        <v>1217</v>
      </c>
      <c r="D662" s="17" t="s">
        <v>1190</v>
      </c>
      <c r="E662" s="35">
        <v>60</v>
      </c>
      <c r="F662" s="17" t="s">
        <v>1190</v>
      </c>
      <c r="G662" s="35">
        <v>300</v>
      </c>
      <c r="H662" s="206" t="s">
        <v>1190</v>
      </c>
      <c r="I662" s="216" t="s">
        <v>1620</v>
      </c>
    </row>
    <row r="663" spans="1:9" ht="15">
      <c r="A663" s="233"/>
      <c r="B663" s="206" t="s">
        <v>1191</v>
      </c>
      <c r="C663" s="23" t="s">
        <v>1218</v>
      </c>
      <c r="D663" s="17" t="s">
        <v>1191</v>
      </c>
      <c r="E663" s="35">
        <v>100</v>
      </c>
      <c r="F663" s="17" t="s">
        <v>1191</v>
      </c>
      <c r="G663" s="35">
        <v>500</v>
      </c>
      <c r="H663" s="206" t="s">
        <v>1191</v>
      </c>
      <c r="I663" s="216" t="s">
        <v>1620</v>
      </c>
    </row>
    <row r="664" spans="1:9" ht="15">
      <c r="A664" s="233"/>
      <c r="B664" s="206" t="s">
        <v>1192</v>
      </c>
      <c r="C664" s="23" t="s">
        <v>1219</v>
      </c>
      <c r="D664" s="17" t="s">
        <v>1192</v>
      </c>
      <c r="E664" s="35">
        <v>20</v>
      </c>
      <c r="F664" s="17" t="s">
        <v>1192</v>
      </c>
      <c r="G664" s="35">
        <v>100</v>
      </c>
      <c r="H664" s="206" t="s">
        <v>1192</v>
      </c>
      <c r="I664" s="216" t="s">
        <v>1620</v>
      </c>
    </row>
    <row r="665" spans="1:9" ht="15">
      <c r="A665" s="233"/>
      <c r="B665" s="206" t="s">
        <v>1193</v>
      </c>
      <c r="C665" s="23" t="s">
        <v>1220</v>
      </c>
      <c r="D665" s="17" t="s">
        <v>1193</v>
      </c>
      <c r="E665" s="35">
        <v>6200</v>
      </c>
      <c r="F665" s="17" t="s">
        <v>1193</v>
      </c>
      <c r="G665" s="35">
        <v>31000</v>
      </c>
      <c r="H665" s="206" t="s">
        <v>1193</v>
      </c>
      <c r="I665" s="216" t="s">
        <v>1620</v>
      </c>
    </row>
    <row r="666" spans="1:9" ht="15">
      <c r="A666" s="233"/>
      <c r="B666" s="206" t="s">
        <v>1194</v>
      </c>
      <c r="C666" s="23" t="s">
        <v>1221</v>
      </c>
      <c r="D666" s="17" t="s">
        <v>1194</v>
      </c>
      <c r="E666" s="35">
        <v>580</v>
      </c>
      <c r="F666" s="17" t="s">
        <v>1194</v>
      </c>
      <c r="G666" s="35">
        <v>2900</v>
      </c>
      <c r="H666" s="206" t="s">
        <v>1194</v>
      </c>
      <c r="I666" s="216" t="s">
        <v>1620</v>
      </c>
    </row>
    <row r="667" spans="1:9" ht="15">
      <c r="A667" s="233"/>
      <c r="B667" s="206" t="s">
        <v>1195</v>
      </c>
      <c r="C667" s="23" t="s">
        <v>1222</v>
      </c>
      <c r="D667" s="17" t="s">
        <v>1195</v>
      </c>
      <c r="E667" s="35">
        <v>10</v>
      </c>
      <c r="F667" s="17" t="s">
        <v>1195</v>
      </c>
      <c r="G667" s="35">
        <v>50</v>
      </c>
      <c r="H667" s="206" t="s">
        <v>1195</v>
      </c>
      <c r="I667" s="216" t="s">
        <v>1620</v>
      </c>
    </row>
    <row r="668" spans="1:9" ht="15">
      <c r="A668" s="233"/>
      <c r="B668" s="206" t="s">
        <v>1196</v>
      </c>
      <c r="C668" s="23" t="s">
        <v>1223</v>
      </c>
      <c r="D668" s="17" t="s">
        <v>1196</v>
      </c>
      <c r="E668" s="35">
        <v>5000</v>
      </c>
      <c r="F668" s="17" t="s">
        <v>1196</v>
      </c>
      <c r="G668" s="35">
        <v>25000</v>
      </c>
      <c r="H668" s="206" t="s">
        <v>1196</v>
      </c>
      <c r="I668" s="216" t="s">
        <v>1620</v>
      </c>
    </row>
    <row r="669" spans="1:9" ht="15">
      <c r="A669" s="233"/>
      <c r="B669" s="206" t="s">
        <v>1197</v>
      </c>
      <c r="C669" s="23" t="s">
        <v>1224</v>
      </c>
      <c r="D669" s="17" t="s">
        <v>1197</v>
      </c>
      <c r="E669" s="35">
        <v>1800</v>
      </c>
      <c r="F669" s="17" t="s">
        <v>1197</v>
      </c>
      <c r="G669" s="35">
        <v>9000</v>
      </c>
      <c r="H669" s="206" t="s">
        <v>1197</v>
      </c>
      <c r="I669" s="216" t="s">
        <v>1620</v>
      </c>
    </row>
    <row r="670" spans="1:9" ht="15">
      <c r="A670" s="233"/>
      <c r="B670" s="206" t="s">
        <v>1198</v>
      </c>
      <c r="C670" s="23" t="s">
        <v>1225</v>
      </c>
      <c r="D670" s="17" t="s">
        <v>1198</v>
      </c>
      <c r="E670" s="35">
        <v>220</v>
      </c>
      <c r="F670" s="17" t="s">
        <v>1198</v>
      </c>
      <c r="G670" s="35">
        <v>1100</v>
      </c>
      <c r="H670" s="206" t="s">
        <v>1198</v>
      </c>
      <c r="I670" s="216" t="s">
        <v>1620</v>
      </c>
    </row>
    <row r="671" spans="1:9" ht="15">
      <c r="A671" s="233"/>
      <c r="B671" s="206" t="s">
        <v>1199</v>
      </c>
      <c r="C671" s="23" t="s">
        <v>1226</v>
      </c>
      <c r="D671" s="17" t="s">
        <v>1199</v>
      </c>
      <c r="E671" s="35">
        <v>1340</v>
      </c>
      <c r="F671" s="17" t="s">
        <v>1199</v>
      </c>
      <c r="G671" s="35">
        <v>6700</v>
      </c>
      <c r="H671" s="206" t="s">
        <v>1199</v>
      </c>
      <c r="I671" s="216" t="s">
        <v>1620</v>
      </c>
    </row>
    <row r="672" spans="1:9" ht="15">
      <c r="A672" s="233"/>
      <c r="B672" s="206" t="s">
        <v>1200</v>
      </c>
      <c r="C672" s="23" t="s">
        <v>1227</v>
      </c>
      <c r="D672" s="17" t="s">
        <v>1200</v>
      </c>
      <c r="E672" s="35">
        <v>21000</v>
      </c>
      <c r="F672" s="17" t="s">
        <v>1200</v>
      </c>
      <c r="G672" s="35">
        <v>105000</v>
      </c>
      <c r="H672" s="206" t="s">
        <v>1200</v>
      </c>
      <c r="I672" s="216" t="s">
        <v>1620</v>
      </c>
    </row>
    <row r="673" spans="1:9" ht="15">
      <c r="A673" s="233"/>
      <c r="B673" s="206" t="s">
        <v>1201</v>
      </c>
      <c r="C673" s="23" t="s">
        <v>1228</v>
      </c>
      <c r="D673" s="17" t="s">
        <v>1201</v>
      </c>
      <c r="E673" s="36" t="s">
        <v>23</v>
      </c>
      <c r="F673" s="17" t="s">
        <v>1201</v>
      </c>
      <c r="G673" s="36" t="s">
        <v>23</v>
      </c>
      <c r="H673" s="206" t="s">
        <v>1201</v>
      </c>
      <c r="I673" s="216" t="s">
        <v>1620</v>
      </c>
    </row>
    <row r="674" spans="1:9" ht="15">
      <c r="A674" s="233"/>
      <c r="B674" s="206" t="s">
        <v>1202</v>
      </c>
      <c r="C674" s="23" t="s">
        <v>1229</v>
      </c>
      <c r="D674" s="17" t="s">
        <v>1202</v>
      </c>
      <c r="E674" s="36" t="s">
        <v>23</v>
      </c>
      <c r="F674" s="17" t="s">
        <v>1202</v>
      </c>
      <c r="G674" s="36" t="s">
        <v>23</v>
      </c>
      <c r="H674" s="206" t="s">
        <v>1202</v>
      </c>
      <c r="I674" s="216" t="s">
        <v>1620</v>
      </c>
    </row>
    <row r="675" spans="1:9" ht="15">
      <c r="A675" s="233"/>
      <c r="B675" s="206" t="s">
        <v>1203</v>
      </c>
      <c r="C675" s="23" t="s">
        <v>1230</v>
      </c>
      <c r="D675" s="17" t="s">
        <v>1203</v>
      </c>
      <c r="E675" s="36" t="s">
        <v>23</v>
      </c>
      <c r="F675" s="17" t="s">
        <v>1203</v>
      </c>
      <c r="G675" s="36" t="s">
        <v>23</v>
      </c>
      <c r="H675" s="206" t="s">
        <v>1203</v>
      </c>
      <c r="I675" s="216" t="s">
        <v>1620</v>
      </c>
    </row>
    <row r="676" spans="1:9" ht="15">
      <c r="A676" s="233"/>
      <c r="B676" s="206" t="s">
        <v>1557</v>
      </c>
      <c r="C676" s="23" t="s">
        <v>1231</v>
      </c>
      <c r="D676" s="17" t="s">
        <v>1557</v>
      </c>
      <c r="E676" s="35">
        <v>2</v>
      </c>
      <c r="F676" s="17" t="s">
        <v>1557</v>
      </c>
      <c r="G676" s="35">
        <v>10</v>
      </c>
      <c r="H676" s="206" t="s">
        <v>1557</v>
      </c>
      <c r="I676" s="216" t="s">
        <v>1620</v>
      </c>
    </row>
    <row r="677" spans="1:9" ht="15">
      <c r="A677" s="233"/>
      <c r="B677" s="206" t="s">
        <v>1204</v>
      </c>
      <c r="C677" s="24" t="s">
        <v>23</v>
      </c>
      <c r="D677" s="17" t="s">
        <v>1204</v>
      </c>
      <c r="E677" s="36" t="s">
        <v>23</v>
      </c>
      <c r="F677" s="17" t="s">
        <v>1204</v>
      </c>
      <c r="G677" s="36" t="s">
        <v>23</v>
      </c>
      <c r="H677" s="206" t="s">
        <v>1204</v>
      </c>
      <c r="I677" s="216" t="s">
        <v>1620</v>
      </c>
    </row>
    <row r="678" spans="1:9" ht="15">
      <c r="A678" s="233"/>
      <c r="B678" s="206" t="s">
        <v>1205</v>
      </c>
      <c r="C678" s="23" t="s">
        <v>1232</v>
      </c>
      <c r="D678" s="17" t="s">
        <v>1205</v>
      </c>
      <c r="E678" s="35">
        <v>7000</v>
      </c>
      <c r="F678" s="17" t="s">
        <v>1205</v>
      </c>
      <c r="G678" s="35">
        <v>35000</v>
      </c>
      <c r="H678" s="206" t="s">
        <v>1205</v>
      </c>
      <c r="I678" s="216" t="s">
        <v>1620</v>
      </c>
    </row>
    <row r="679" spans="1:9" ht="15">
      <c r="A679" s="233"/>
      <c r="B679" s="206" t="s">
        <v>1558</v>
      </c>
      <c r="C679" s="23" t="s">
        <v>1233</v>
      </c>
      <c r="D679" s="17" t="s">
        <v>1558</v>
      </c>
      <c r="E679" s="36" t="s">
        <v>23</v>
      </c>
      <c r="F679" s="17" t="s">
        <v>1558</v>
      </c>
      <c r="G679" s="36" t="s">
        <v>23</v>
      </c>
      <c r="H679" s="206" t="s">
        <v>1558</v>
      </c>
      <c r="I679" s="216" t="s">
        <v>1620</v>
      </c>
    </row>
    <row r="680" spans="1:9" ht="15">
      <c r="A680" s="233"/>
      <c r="B680" s="206" t="s">
        <v>1206</v>
      </c>
      <c r="C680" s="23" t="s">
        <v>1234</v>
      </c>
      <c r="D680" s="17" t="s">
        <v>1206</v>
      </c>
      <c r="E680" s="35">
        <v>100</v>
      </c>
      <c r="F680" s="17" t="s">
        <v>1206</v>
      </c>
      <c r="G680" s="35">
        <v>500</v>
      </c>
      <c r="H680" s="206" t="s">
        <v>1206</v>
      </c>
      <c r="I680" s="216" t="s">
        <v>1620</v>
      </c>
    </row>
    <row r="681" spans="1:9" ht="15">
      <c r="A681" s="233"/>
      <c r="B681" s="206" t="s">
        <v>1207</v>
      </c>
      <c r="C681" s="23" t="s">
        <v>1235</v>
      </c>
      <c r="D681" s="17" t="s">
        <v>1207</v>
      </c>
      <c r="E681" s="38">
        <v>0.04</v>
      </c>
      <c r="F681" s="17" t="s">
        <v>1207</v>
      </c>
      <c r="G681" s="37">
        <v>0.2</v>
      </c>
      <c r="H681" s="206" t="s">
        <v>1207</v>
      </c>
      <c r="I681" s="216" t="s">
        <v>1620</v>
      </c>
    </row>
    <row r="682" spans="1:9" ht="15">
      <c r="A682" s="233"/>
      <c r="B682" s="206" t="s">
        <v>1208</v>
      </c>
      <c r="C682" s="23" t="s">
        <v>1236</v>
      </c>
      <c r="D682" s="17" t="s">
        <v>1208</v>
      </c>
      <c r="E682" s="35">
        <v>20</v>
      </c>
      <c r="F682" s="17" t="s">
        <v>1208</v>
      </c>
      <c r="G682" s="35">
        <v>100</v>
      </c>
      <c r="H682" s="206" t="s">
        <v>1208</v>
      </c>
      <c r="I682" s="216" t="s">
        <v>1620</v>
      </c>
    </row>
    <row r="683" spans="1:9" ht="15">
      <c r="A683" s="233"/>
      <c r="B683" s="206" t="s">
        <v>1209</v>
      </c>
      <c r="C683" s="23" t="s">
        <v>1237</v>
      </c>
      <c r="D683" s="17" t="s">
        <v>1209</v>
      </c>
      <c r="E683" s="35">
        <v>2</v>
      </c>
      <c r="F683" s="17" t="s">
        <v>1209</v>
      </c>
      <c r="G683" s="35">
        <v>10</v>
      </c>
      <c r="H683" s="206" t="s">
        <v>1209</v>
      </c>
      <c r="I683" s="216" t="s">
        <v>1620</v>
      </c>
    </row>
    <row r="684" spans="1:9" ht="15">
      <c r="A684" s="233"/>
      <c r="B684" s="206" t="s">
        <v>1210</v>
      </c>
      <c r="C684" s="23" t="s">
        <v>1238</v>
      </c>
      <c r="D684" s="17" t="s">
        <v>1210</v>
      </c>
      <c r="E684" s="35">
        <v>40</v>
      </c>
      <c r="F684" s="17" t="s">
        <v>1210</v>
      </c>
      <c r="G684" s="35">
        <v>200</v>
      </c>
      <c r="H684" s="206" t="s">
        <v>1210</v>
      </c>
      <c r="I684" s="216" t="s">
        <v>1620</v>
      </c>
    </row>
    <row r="685" spans="1:9" ht="15">
      <c r="A685" s="233"/>
      <c r="B685" s="206" t="s">
        <v>1211</v>
      </c>
      <c r="C685" s="23" t="s">
        <v>1239</v>
      </c>
      <c r="D685" s="17" t="s">
        <v>1211</v>
      </c>
      <c r="E685" s="35">
        <v>2</v>
      </c>
      <c r="F685" s="17" t="s">
        <v>1211</v>
      </c>
      <c r="G685" s="35">
        <v>10</v>
      </c>
      <c r="H685" s="206" t="s">
        <v>1211</v>
      </c>
      <c r="I685" s="216" t="s">
        <v>1620</v>
      </c>
    </row>
    <row r="686" spans="1:9" ht="15">
      <c r="A686" s="233"/>
      <c r="B686" s="206" t="s">
        <v>1212</v>
      </c>
      <c r="C686" s="23" t="s">
        <v>1240</v>
      </c>
      <c r="D686" s="17" t="s">
        <v>1212</v>
      </c>
      <c r="E686" s="35">
        <v>2</v>
      </c>
      <c r="F686" s="17" t="s">
        <v>1212</v>
      </c>
      <c r="G686" s="35">
        <v>10</v>
      </c>
      <c r="H686" s="206" t="s">
        <v>1212</v>
      </c>
      <c r="I686" s="216" t="s">
        <v>1620</v>
      </c>
    </row>
    <row r="687" spans="1:9" ht="15">
      <c r="A687" s="233"/>
      <c r="B687" s="206" t="s">
        <v>1241</v>
      </c>
      <c r="C687" s="23" t="s">
        <v>1260</v>
      </c>
      <c r="D687" s="17" t="s">
        <v>1241</v>
      </c>
      <c r="E687" s="37">
        <v>0.2</v>
      </c>
      <c r="F687" s="17" t="s">
        <v>1241</v>
      </c>
      <c r="G687" s="35">
        <v>1</v>
      </c>
      <c r="H687" s="206" t="s">
        <v>1241</v>
      </c>
      <c r="I687" s="216" t="s">
        <v>1620</v>
      </c>
    </row>
    <row r="688" spans="1:9" ht="15">
      <c r="A688" s="233"/>
      <c r="B688" s="206" t="s">
        <v>1559</v>
      </c>
      <c r="C688" s="23" t="s">
        <v>1261</v>
      </c>
      <c r="D688" s="17" t="s">
        <v>1559</v>
      </c>
      <c r="E688" s="35">
        <v>10</v>
      </c>
      <c r="F688" s="17" t="s">
        <v>1559</v>
      </c>
      <c r="G688" s="35">
        <v>50</v>
      </c>
      <c r="H688" s="206" t="s">
        <v>1559</v>
      </c>
      <c r="I688" s="216" t="s">
        <v>1620</v>
      </c>
    </row>
    <row r="689" spans="1:9" ht="15">
      <c r="A689" s="233"/>
      <c r="B689" s="206" t="s">
        <v>1242</v>
      </c>
      <c r="C689" s="23" t="s">
        <v>1262</v>
      </c>
      <c r="D689" s="17" t="s">
        <v>1242</v>
      </c>
      <c r="E689" s="35">
        <v>10</v>
      </c>
      <c r="F689" s="17" t="s">
        <v>1242</v>
      </c>
      <c r="G689" s="35">
        <v>50</v>
      </c>
      <c r="H689" s="206" t="s">
        <v>1242</v>
      </c>
      <c r="I689" s="216" t="s">
        <v>1620</v>
      </c>
    </row>
    <row r="690" spans="1:9" ht="15">
      <c r="A690" s="233"/>
      <c r="B690" s="206" t="s">
        <v>1243</v>
      </c>
      <c r="C690" s="23" t="s">
        <v>1263</v>
      </c>
      <c r="D690" s="17" t="s">
        <v>1243</v>
      </c>
      <c r="E690" s="35">
        <v>300</v>
      </c>
      <c r="F690" s="17" t="s">
        <v>1243</v>
      </c>
      <c r="G690" s="35">
        <v>1500</v>
      </c>
      <c r="H690" s="206" t="s">
        <v>1243</v>
      </c>
      <c r="I690" s="216" t="s">
        <v>1620</v>
      </c>
    </row>
    <row r="691" spans="1:9" ht="15">
      <c r="A691" s="233"/>
      <c r="B691" s="206" t="s">
        <v>1244</v>
      </c>
      <c r="C691" s="23" t="s">
        <v>1264</v>
      </c>
      <c r="D691" s="17" t="s">
        <v>1244</v>
      </c>
      <c r="E691" s="35">
        <v>7000</v>
      </c>
      <c r="F691" s="17" t="s">
        <v>1244</v>
      </c>
      <c r="G691" s="35">
        <v>35000</v>
      </c>
      <c r="H691" s="206" t="s">
        <v>1244</v>
      </c>
      <c r="I691" s="216" t="s">
        <v>1620</v>
      </c>
    </row>
    <row r="692" spans="1:9" ht="15">
      <c r="A692" s="233"/>
      <c r="B692" s="206" t="s">
        <v>1245</v>
      </c>
      <c r="C692" s="23" t="s">
        <v>1265</v>
      </c>
      <c r="D692" s="17" t="s">
        <v>1245</v>
      </c>
      <c r="E692" s="36" t="s">
        <v>23</v>
      </c>
      <c r="F692" s="17" t="s">
        <v>1245</v>
      </c>
      <c r="G692" s="36" t="s">
        <v>23</v>
      </c>
      <c r="H692" s="206" t="s">
        <v>1245</v>
      </c>
      <c r="I692" s="216" t="s">
        <v>1620</v>
      </c>
    </row>
    <row r="693" spans="1:9" ht="15">
      <c r="A693" s="233"/>
      <c r="B693" s="206" t="s">
        <v>1246</v>
      </c>
      <c r="C693" s="23" t="s">
        <v>1174</v>
      </c>
      <c r="D693" s="17" t="s">
        <v>1246</v>
      </c>
      <c r="E693" s="35">
        <v>10600</v>
      </c>
      <c r="F693" s="17" t="s">
        <v>1246</v>
      </c>
      <c r="G693" s="35">
        <v>53000</v>
      </c>
      <c r="H693" s="206" t="s">
        <v>1246</v>
      </c>
      <c r="I693" s="216" t="s">
        <v>1620</v>
      </c>
    </row>
    <row r="694" spans="1:9" ht="15">
      <c r="A694" s="233"/>
      <c r="B694" s="206" t="s">
        <v>1560</v>
      </c>
      <c r="C694" s="23" t="s">
        <v>1266</v>
      </c>
      <c r="D694" s="17" t="s">
        <v>1560</v>
      </c>
      <c r="E694" s="35">
        <v>16</v>
      </c>
      <c r="F694" s="17" t="s">
        <v>1560</v>
      </c>
      <c r="G694" s="35">
        <v>80</v>
      </c>
      <c r="H694" s="206" t="s">
        <v>1560</v>
      </c>
      <c r="I694" s="216" t="s">
        <v>1620</v>
      </c>
    </row>
    <row r="695" spans="1:9" ht="15">
      <c r="A695" s="233"/>
      <c r="B695" s="206" t="s">
        <v>1247</v>
      </c>
      <c r="C695" s="23" t="s">
        <v>1267</v>
      </c>
      <c r="D695" s="17" t="s">
        <v>1247</v>
      </c>
      <c r="E695" s="35">
        <v>270</v>
      </c>
      <c r="F695" s="17" t="s">
        <v>1247</v>
      </c>
      <c r="G695" s="35">
        <v>1350</v>
      </c>
      <c r="H695" s="206" t="s">
        <v>1247</v>
      </c>
      <c r="I695" s="216" t="s">
        <v>1620</v>
      </c>
    </row>
    <row r="696" spans="1:9" ht="23.25">
      <c r="A696" s="233"/>
      <c r="B696" s="206" t="s">
        <v>1564</v>
      </c>
      <c r="C696" s="24" t="s">
        <v>23</v>
      </c>
      <c r="D696" s="17" t="s">
        <v>1564</v>
      </c>
      <c r="E696" s="39" t="s">
        <v>23</v>
      </c>
      <c r="F696" s="17" t="s">
        <v>1564</v>
      </c>
      <c r="G696" s="36" t="s">
        <v>23</v>
      </c>
      <c r="H696" s="206" t="s">
        <v>1564</v>
      </c>
      <c r="I696" s="219" t="s">
        <v>1632</v>
      </c>
    </row>
    <row r="697" spans="1:9" ht="15">
      <c r="A697" s="233"/>
      <c r="B697" s="206" t="s">
        <v>1248</v>
      </c>
      <c r="C697" s="23" t="s">
        <v>1268</v>
      </c>
      <c r="D697" s="17" t="s">
        <v>1248</v>
      </c>
      <c r="E697" s="36" t="s">
        <v>23</v>
      </c>
      <c r="F697" s="17" t="s">
        <v>1248</v>
      </c>
      <c r="G697" s="36" t="s">
        <v>23</v>
      </c>
      <c r="H697" s="206" t="s">
        <v>1248</v>
      </c>
      <c r="I697" s="216" t="s">
        <v>1620</v>
      </c>
    </row>
    <row r="698" spans="1:9" ht="15">
      <c r="A698" s="233"/>
      <c r="B698" s="206" t="s">
        <v>1561</v>
      </c>
      <c r="C698" s="23" t="s">
        <v>1269</v>
      </c>
      <c r="D698" s="17" t="s">
        <v>1561</v>
      </c>
      <c r="E698" s="36" t="s">
        <v>23</v>
      </c>
      <c r="F698" s="17" t="s">
        <v>1561</v>
      </c>
      <c r="G698" s="36" t="s">
        <v>23</v>
      </c>
      <c r="H698" s="206" t="s">
        <v>1561</v>
      </c>
      <c r="I698" s="216" t="s">
        <v>1620</v>
      </c>
    </row>
    <row r="699" spans="1:9" ht="15">
      <c r="A699" s="233"/>
      <c r="B699" s="206" t="s">
        <v>1249</v>
      </c>
      <c r="C699" s="23" t="s">
        <v>1270</v>
      </c>
      <c r="D699" s="17" t="s">
        <v>1249</v>
      </c>
      <c r="E699" s="35">
        <v>380</v>
      </c>
      <c r="F699" s="17" t="s">
        <v>1249</v>
      </c>
      <c r="G699" s="35">
        <v>1900</v>
      </c>
      <c r="H699" s="206" t="s">
        <v>1249</v>
      </c>
      <c r="I699" s="216" t="s">
        <v>1620</v>
      </c>
    </row>
    <row r="700" spans="1:9" ht="15">
      <c r="A700" s="233"/>
      <c r="B700" s="206" t="s">
        <v>1250</v>
      </c>
      <c r="C700" s="23" t="s">
        <v>1609</v>
      </c>
      <c r="D700" s="17" t="s">
        <v>1250</v>
      </c>
      <c r="E700" s="35">
        <v>100</v>
      </c>
      <c r="F700" s="17" t="s">
        <v>1250</v>
      </c>
      <c r="G700" s="35">
        <v>500</v>
      </c>
      <c r="H700" s="206" t="s">
        <v>1250</v>
      </c>
      <c r="I700" s="216" t="s">
        <v>1620</v>
      </c>
    </row>
    <row r="701" spans="1:9" ht="15">
      <c r="A701" s="233"/>
      <c r="B701" s="206" t="s">
        <v>1251</v>
      </c>
      <c r="C701" s="23" t="s">
        <v>1271</v>
      </c>
      <c r="D701" s="17" t="s">
        <v>1251</v>
      </c>
      <c r="E701" s="36" t="s">
        <v>23</v>
      </c>
      <c r="F701" s="17" t="s">
        <v>1251</v>
      </c>
      <c r="G701" s="36" t="s">
        <v>23</v>
      </c>
      <c r="H701" s="206" t="s">
        <v>1251</v>
      </c>
      <c r="I701" s="216" t="s">
        <v>1620</v>
      </c>
    </row>
    <row r="702" spans="1:9" ht="15">
      <c r="A702" s="233"/>
      <c r="B702" s="206" t="s">
        <v>1252</v>
      </c>
      <c r="C702" s="23" t="s">
        <v>1272</v>
      </c>
      <c r="D702" s="17" t="s">
        <v>1252</v>
      </c>
      <c r="E702" s="35">
        <v>2</v>
      </c>
      <c r="F702" s="17" t="s">
        <v>1252</v>
      </c>
      <c r="G702" s="35">
        <v>10</v>
      </c>
      <c r="H702" s="206" t="s">
        <v>1252</v>
      </c>
      <c r="I702" s="216" t="s">
        <v>1620</v>
      </c>
    </row>
    <row r="703" spans="1:9" ht="15">
      <c r="A703" s="233"/>
      <c r="B703" s="206" t="s">
        <v>1253</v>
      </c>
      <c r="C703" s="23" t="s">
        <v>1273</v>
      </c>
      <c r="D703" s="17" t="s">
        <v>1253</v>
      </c>
      <c r="E703" s="35">
        <v>140</v>
      </c>
      <c r="F703" s="17" t="s">
        <v>1253</v>
      </c>
      <c r="G703" s="35">
        <v>700</v>
      </c>
      <c r="H703" s="206" t="s">
        <v>1253</v>
      </c>
      <c r="I703" s="216" t="s">
        <v>1620</v>
      </c>
    </row>
    <row r="704" spans="1:9" ht="15">
      <c r="A704" s="233"/>
      <c r="B704" s="206" t="s">
        <v>1562</v>
      </c>
      <c r="C704" s="24" t="s">
        <v>23</v>
      </c>
      <c r="D704" s="17" t="s">
        <v>1562</v>
      </c>
      <c r="E704" s="35">
        <v>140</v>
      </c>
      <c r="F704" s="17" t="s">
        <v>1562</v>
      </c>
      <c r="G704" s="35">
        <v>700</v>
      </c>
      <c r="H704" s="206" t="s">
        <v>1562</v>
      </c>
      <c r="I704" s="216" t="s">
        <v>1620</v>
      </c>
    </row>
    <row r="705" spans="1:9" ht="15">
      <c r="A705" s="233"/>
      <c r="B705" s="206" t="s">
        <v>1254</v>
      </c>
      <c r="C705" s="23" t="s">
        <v>491</v>
      </c>
      <c r="D705" s="17" t="s">
        <v>1254</v>
      </c>
      <c r="E705" s="35">
        <v>40</v>
      </c>
      <c r="F705" s="17" t="s">
        <v>1254</v>
      </c>
      <c r="G705" s="35">
        <v>200</v>
      </c>
      <c r="H705" s="206" t="s">
        <v>1254</v>
      </c>
      <c r="I705" s="216" t="s">
        <v>1620</v>
      </c>
    </row>
    <row r="706" spans="1:9" ht="15">
      <c r="A706" s="233"/>
      <c r="B706" s="206" t="s">
        <v>1563</v>
      </c>
      <c r="C706" s="23" t="s">
        <v>1274</v>
      </c>
      <c r="D706" s="17" t="s">
        <v>1563</v>
      </c>
      <c r="E706" s="36" t="s">
        <v>23</v>
      </c>
      <c r="F706" s="17" t="s">
        <v>1563</v>
      </c>
      <c r="G706" s="36" t="s">
        <v>23</v>
      </c>
      <c r="H706" s="206" t="s">
        <v>1563</v>
      </c>
      <c r="I706" s="216" t="s">
        <v>1620</v>
      </c>
    </row>
    <row r="707" spans="1:9" ht="15">
      <c r="A707" s="233"/>
      <c r="B707" s="206" t="s">
        <v>1255</v>
      </c>
      <c r="C707" s="23" t="s">
        <v>1275</v>
      </c>
      <c r="D707" s="17" t="s">
        <v>1255</v>
      </c>
      <c r="E707" s="36" t="s">
        <v>23</v>
      </c>
      <c r="F707" s="17" t="s">
        <v>1255</v>
      </c>
      <c r="G707" s="36" t="s">
        <v>23</v>
      </c>
      <c r="H707" s="206" t="s">
        <v>1255</v>
      </c>
      <c r="I707" s="216" t="s">
        <v>1620</v>
      </c>
    </row>
    <row r="708" spans="1:9" ht="15">
      <c r="A708" s="233"/>
      <c r="B708" s="206" t="s">
        <v>1256</v>
      </c>
      <c r="C708" s="23" t="s">
        <v>1276</v>
      </c>
      <c r="D708" s="17" t="s">
        <v>1256</v>
      </c>
      <c r="E708" s="35">
        <v>1</v>
      </c>
      <c r="F708" s="17" t="s">
        <v>1256</v>
      </c>
      <c r="G708" s="35">
        <v>5</v>
      </c>
      <c r="H708" s="206" t="s">
        <v>1256</v>
      </c>
      <c r="I708" s="216" t="s">
        <v>1620</v>
      </c>
    </row>
    <row r="709" spans="1:9" ht="15">
      <c r="A709" s="233"/>
      <c r="B709" s="206" t="s">
        <v>1257</v>
      </c>
      <c r="C709" s="23" t="s">
        <v>1178</v>
      </c>
      <c r="D709" s="17" t="s">
        <v>1257</v>
      </c>
      <c r="E709" s="35">
        <v>2</v>
      </c>
      <c r="F709" s="17" t="s">
        <v>1257</v>
      </c>
      <c r="G709" s="35">
        <v>10</v>
      </c>
      <c r="H709" s="206" t="s">
        <v>1257</v>
      </c>
      <c r="I709" s="216" t="s">
        <v>1620</v>
      </c>
    </row>
    <row r="710" spans="1:9" ht="15">
      <c r="A710" s="233"/>
      <c r="B710" s="206" t="s">
        <v>1258</v>
      </c>
      <c r="C710" s="23" t="s">
        <v>600</v>
      </c>
      <c r="D710" s="17" t="s">
        <v>1258</v>
      </c>
      <c r="E710" s="35">
        <v>8</v>
      </c>
      <c r="F710" s="17" t="s">
        <v>1258</v>
      </c>
      <c r="G710" s="35">
        <v>40</v>
      </c>
      <c r="H710" s="206" t="s">
        <v>1258</v>
      </c>
      <c r="I710" s="216" t="s">
        <v>1620</v>
      </c>
    </row>
    <row r="711" spans="1:9" ht="15">
      <c r="A711" s="233"/>
      <c r="B711" s="206" t="s">
        <v>1259</v>
      </c>
      <c r="C711" s="23" t="s">
        <v>1277</v>
      </c>
      <c r="D711" s="17" t="s">
        <v>1259</v>
      </c>
      <c r="E711" s="35">
        <v>8</v>
      </c>
      <c r="F711" s="17" t="s">
        <v>1259</v>
      </c>
      <c r="G711" s="35">
        <v>40</v>
      </c>
      <c r="H711" s="206" t="s">
        <v>1259</v>
      </c>
      <c r="I711" s="216" t="s">
        <v>1620</v>
      </c>
    </row>
    <row r="712" spans="1:9" ht="15">
      <c r="A712" s="233"/>
      <c r="B712" s="206" t="s">
        <v>1278</v>
      </c>
      <c r="C712" s="23" t="s">
        <v>1307</v>
      </c>
      <c r="D712" s="17" t="s">
        <v>1278</v>
      </c>
      <c r="E712" s="35">
        <v>20</v>
      </c>
      <c r="F712" s="17" t="s">
        <v>1278</v>
      </c>
      <c r="G712" s="35">
        <v>100</v>
      </c>
      <c r="H712" s="206" t="s">
        <v>1278</v>
      </c>
      <c r="I712" s="216" t="s">
        <v>1620</v>
      </c>
    </row>
    <row r="713" spans="1:9" ht="15">
      <c r="A713" s="233"/>
      <c r="B713" s="206" t="s">
        <v>1279</v>
      </c>
      <c r="C713" s="23" t="s">
        <v>1308</v>
      </c>
      <c r="D713" s="17" t="s">
        <v>1279</v>
      </c>
      <c r="E713" s="35">
        <v>2</v>
      </c>
      <c r="F713" s="17" t="s">
        <v>1279</v>
      </c>
      <c r="G713" s="35">
        <v>10</v>
      </c>
      <c r="H713" s="206" t="s">
        <v>1279</v>
      </c>
      <c r="I713" s="216" t="s">
        <v>1620</v>
      </c>
    </row>
    <row r="714" spans="1:9" ht="15">
      <c r="A714" s="233"/>
      <c r="B714" s="206" t="s">
        <v>1280</v>
      </c>
      <c r="C714" s="23" t="s">
        <v>1309</v>
      </c>
      <c r="D714" s="17" t="s">
        <v>1280</v>
      </c>
      <c r="E714" s="35">
        <v>12</v>
      </c>
      <c r="F714" s="17" t="s">
        <v>1280</v>
      </c>
      <c r="G714" s="35">
        <v>60</v>
      </c>
      <c r="H714" s="206" t="s">
        <v>1280</v>
      </c>
      <c r="I714" s="216" t="s">
        <v>1620</v>
      </c>
    </row>
    <row r="715" spans="1:9" ht="15">
      <c r="A715" s="233"/>
      <c r="B715" s="206" t="s">
        <v>1281</v>
      </c>
      <c r="C715" s="23" t="s">
        <v>1310</v>
      </c>
      <c r="D715" s="17" t="s">
        <v>1281</v>
      </c>
      <c r="E715" s="35">
        <v>20</v>
      </c>
      <c r="F715" s="17" t="s">
        <v>1281</v>
      </c>
      <c r="G715" s="35">
        <v>100</v>
      </c>
      <c r="H715" s="206" t="s">
        <v>1281</v>
      </c>
      <c r="I715" s="216" t="s">
        <v>1620</v>
      </c>
    </row>
    <row r="716" spans="1:9" ht="15">
      <c r="A716" s="233"/>
      <c r="B716" s="206" t="s">
        <v>1282</v>
      </c>
      <c r="C716" s="23" t="s">
        <v>1311</v>
      </c>
      <c r="D716" s="17" t="s">
        <v>1282</v>
      </c>
      <c r="E716" s="35">
        <v>20</v>
      </c>
      <c r="F716" s="17" t="s">
        <v>1282</v>
      </c>
      <c r="G716" s="35">
        <v>100</v>
      </c>
      <c r="H716" s="206" t="s">
        <v>1282</v>
      </c>
      <c r="I716" s="216" t="s">
        <v>1620</v>
      </c>
    </row>
    <row r="717" spans="1:9" ht="15">
      <c r="A717" s="233"/>
      <c r="B717" s="206" t="s">
        <v>1283</v>
      </c>
      <c r="C717" s="27" t="s">
        <v>1313</v>
      </c>
      <c r="D717" s="17" t="s">
        <v>1283</v>
      </c>
      <c r="E717" s="35">
        <v>30</v>
      </c>
      <c r="F717" s="17" t="s">
        <v>1283</v>
      </c>
      <c r="G717" s="35">
        <v>150</v>
      </c>
      <c r="H717" s="206" t="s">
        <v>1283</v>
      </c>
      <c r="I717" s="216" t="s">
        <v>1620</v>
      </c>
    </row>
    <row r="718" spans="1:9" ht="15">
      <c r="A718" s="233"/>
      <c r="B718" s="206" t="s">
        <v>1284</v>
      </c>
      <c r="C718" s="23" t="s">
        <v>1312</v>
      </c>
      <c r="D718" s="17" t="s">
        <v>1284</v>
      </c>
      <c r="E718" s="35">
        <v>120</v>
      </c>
      <c r="F718" s="17" t="s">
        <v>1284</v>
      </c>
      <c r="G718" s="35">
        <v>600</v>
      </c>
      <c r="H718" s="206" t="s">
        <v>1284</v>
      </c>
      <c r="I718" s="216" t="s">
        <v>1620</v>
      </c>
    </row>
    <row r="719" spans="1:9" ht="15">
      <c r="A719" s="233"/>
      <c r="B719" s="206" t="s">
        <v>1285</v>
      </c>
      <c r="C719" s="23" t="s">
        <v>1314</v>
      </c>
      <c r="D719" s="17" t="s">
        <v>1285</v>
      </c>
      <c r="E719" s="35">
        <v>100</v>
      </c>
      <c r="F719" s="17" t="s">
        <v>1285</v>
      </c>
      <c r="G719" s="35">
        <v>500</v>
      </c>
      <c r="H719" s="206" t="s">
        <v>1285</v>
      </c>
      <c r="I719" s="216" t="s">
        <v>1620</v>
      </c>
    </row>
    <row r="720" spans="1:9" ht="15">
      <c r="A720" s="233"/>
      <c r="B720" s="206" t="s">
        <v>1286</v>
      </c>
      <c r="C720" s="24" t="s">
        <v>1315</v>
      </c>
      <c r="D720" s="17" t="s">
        <v>1286</v>
      </c>
      <c r="E720" s="35">
        <v>200</v>
      </c>
      <c r="F720" s="17" t="s">
        <v>1286</v>
      </c>
      <c r="G720" s="35">
        <v>1000</v>
      </c>
      <c r="H720" s="206" t="s">
        <v>1286</v>
      </c>
      <c r="I720" s="216" t="s">
        <v>1620</v>
      </c>
    </row>
    <row r="721" spans="1:9" ht="15">
      <c r="A721" s="233"/>
      <c r="B721" s="206" t="s">
        <v>1287</v>
      </c>
      <c r="C721" s="23" t="s">
        <v>1316</v>
      </c>
      <c r="D721" s="17" t="s">
        <v>1287</v>
      </c>
      <c r="E721" s="35">
        <v>2</v>
      </c>
      <c r="F721" s="17" t="s">
        <v>1287</v>
      </c>
      <c r="G721" s="35">
        <v>10</v>
      </c>
      <c r="H721" s="206" t="s">
        <v>1287</v>
      </c>
      <c r="I721" s="216" t="s">
        <v>1620</v>
      </c>
    </row>
    <row r="722" spans="1:9" ht="15">
      <c r="A722" s="233"/>
      <c r="B722" s="206" t="s">
        <v>1288</v>
      </c>
      <c r="C722" s="24" t="s">
        <v>1317</v>
      </c>
      <c r="D722" s="17" t="s">
        <v>1288</v>
      </c>
      <c r="E722" s="35">
        <v>2</v>
      </c>
      <c r="F722" s="17" t="s">
        <v>1288</v>
      </c>
      <c r="G722" s="35">
        <v>10</v>
      </c>
      <c r="H722" s="206" t="s">
        <v>1288</v>
      </c>
      <c r="I722" s="216" t="s">
        <v>1620</v>
      </c>
    </row>
    <row r="723" spans="1:9" ht="15">
      <c r="A723" s="233"/>
      <c r="B723" s="206" t="s">
        <v>1289</v>
      </c>
      <c r="C723" s="23" t="s">
        <v>1318</v>
      </c>
      <c r="D723" s="17" t="s">
        <v>1289</v>
      </c>
      <c r="E723" s="35">
        <v>100</v>
      </c>
      <c r="F723" s="17" t="s">
        <v>1289</v>
      </c>
      <c r="G723" s="35">
        <v>500</v>
      </c>
      <c r="H723" s="206" t="s">
        <v>1289</v>
      </c>
      <c r="I723" s="216" t="s">
        <v>1620</v>
      </c>
    </row>
    <row r="724" spans="1:9" ht="15">
      <c r="A724" s="233"/>
      <c r="B724" s="206" t="s">
        <v>1290</v>
      </c>
      <c r="C724" s="24" t="s">
        <v>1317</v>
      </c>
      <c r="D724" s="17" t="s">
        <v>1290</v>
      </c>
      <c r="E724" s="35">
        <v>2</v>
      </c>
      <c r="F724" s="17" t="s">
        <v>1290</v>
      </c>
      <c r="G724" s="35">
        <v>10</v>
      </c>
      <c r="H724" s="206" t="s">
        <v>1290</v>
      </c>
      <c r="I724" s="216" t="s">
        <v>1620</v>
      </c>
    </row>
    <row r="725" spans="1:9" ht="15">
      <c r="A725" s="233"/>
      <c r="B725" s="206" t="s">
        <v>1291</v>
      </c>
      <c r="C725" s="27" t="s">
        <v>1319</v>
      </c>
      <c r="D725" s="17" t="s">
        <v>1291</v>
      </c>
      <c r="E725" s="35">
        <v>20</v>
      </c>
      <c r="F725" s="17" t="s">
        <v>1291</v>
      </c>
      <c r="G725" s="35">
        <v>100</v>
      </c>
      <c r="H725" s="206" t="s">
        <v>1291</v>
      </c>
      <c r="I725" s="216" t="s">
        <v>1620</v>
      </c>
    </row>
    <row r="726" spans="1:9" ht="15">
      <c r="A726" s="233"/>
      <c r="B726" s="206" t="s">
        <v>1292</v>
      </c>
      <c r="C726" s="24" t="s">
        <v>23</v>
      </c>
      <c r="D726" s="17" t="s">
        <v>1292</v>
      </c>
      <c r="E726" s="38">
        <v>0.04</v>
      </c>
      <c r="F726" s="17" t="s">
        <v>1292</v>
      </c>
      <c r="G726" s="37">
        <v>0.2</v>
      </c>
      <c r="H726" s="206" t="s">
        <v>1292</v>
      </c>
      <c r="I726" s="216" t="s">
        <v>1620</v>
      </c>
    </row>
    <row r="727" spans="1:9" ht="15">
      <c r="A727" s="233"/>
      <c r="B727" s="206" t="s">
        <v>1293</v>
      </c>
      <c r="C727" s="24" t="s">
        <v>23</v>
      </c>
      <c r="D727" s="17" t="s">
        <v>1293</v>
      </c>
      <c r="E727" s="36" t="s">
        <v>23</v>
      </c>
      <c r="F727" s="17" t="s">
        <v>1293</v>
      </c>
      <c r="G727" s="36" t="s">
        <v>23</v>
      </c>
      <c r="H727" s="206" t="s">
        <v>1293</v>
      </c>
      <c r="I727" s="216" t="s">
        <v>1620</v>
      </c>
    </row>
    <row r="728" spans="1:9" ht="15">
      <c r="A728" s="233"/>
      <c r="B728" s="206" t="s">
        <v>1294</v>
      </c>
      <c r="C728" s="23" t="s">
        <v>1320</v>
      </c>
      <c r="D728" s="17" t="s">
        <v>1294</v>
      </c>
      <c r="E728" s="36" t="s">
        <v>23</v>
      </c>
      <c r="F728" s="17" t="s">
        <v>1294</v>
      </c>
      <c r="G728" s="36" t="s">
        <v>23</v>
      </c>
      <c r="H728" s="206" t="s">
        <v>1294</v>
      </c>
      <c r="I728" s="216" t="s">
        <v>1620</v>
      </c>
    </row>
    <row r="729" spans="1:9" ht="15">
      <c r="A729" s="233"/>
      <c r="B729" s="206" t="s">
        <v>1295</v>
      </c>
      <c r="C729" s="24" t="s">
        <v>1321</v>
      </c>
      <c r="D729" s="17" t="s">
        <v>1295</v>
      </c>
      <c r="E729" s="36" t="s">
        <v>23</v>
      </c>
      <c r="F729" s="17" t="s">
        <v>1295</v>
      </c>
      <c r="G729" s="36" t="s">
        <v>23</v>
      </c>
      <c r="H729" s="206" t="s">
        <v>1295</v>
      </c>
      <c r="I729" s="216" t="s">
        <v>1620</v>
      </c>
    </row>
    <row r="730" spans="1:9" ht="15">
      <c r="A730" s="233"/>
      <c r="B730" s="206" t="s">
        <v>1296</v>
      </c>
      <c r="C730" s="23" t="s">
        <v>1322</v>
      </c>
      <c r="D730" s="17" t="s">
        <v>1296</v>
      </c>
      <c r="E730" s="36" t="s">
        <v>23</v>
      </c>
      <c r="F730" s="17" t="s">
        <v>1296</v>
      </c>
      <c r="G730" s="36" t="s">
        <v>23</v>
      </c>
      <c r="H730" s="206" t="s">
        <v>1296</v>
      </c>
      <c r="I730" s="216" t="s">
        <v>1620</v>
      </c>
    </row>
    <row r="731" spans="1:9" ht="15">
      <c r="A731" s="233"/>
      <c r="B731" s="206" t="s">
        <v>1297</v>
      </c>
      <c r="C731" s="23" t="s">
        <v>1323</v>
      </c>
      <c r="D731" s="17" t="s">
        <v>1297</v>
      </c>
      <c r="E731" s="35">
        <v>36000</v>
      </c>
      <c r="F731" s="17" t="s">
        <v>1297</v>
      </c>
      <c r="G731" s="35">
        <v>180000</v>
      </c>
      <c r="H731" s="206" t="s">
        <v>1297</v>
      </c>
      <c r="I731" s="216" t="s">
        <v>1620</v>
      </c>
    </row>
    <row r="732" spans="1:9" ht="15">
      <c r="A732" s="233"/>
      <c r="B732" s="206" t="s">
        <v>1298</v>
      </c>
      <c r="C732" s="23" t="s">
        <v>1324</v>
      </c>
      <c r="D732" s="17" t="s">
        <v>1298</v>
      </c>
      <c r="E732" s="35">
        <v>40</v>
      </c>
      <c r="F732" s="17" t="s">
        <v>1298</v>
      </c>
      <c r="G732" s="35">
        <v>200</v>
      </c>
      <c r="H732" s="206" t="s">
        <v>1298</v>
      </c>
      <c r="I732" s="216" t="s">
        <v>1620</v>
      </c>
    </row>
    <row r="733" spans="1:9" ht="15">
      <c r="A733" s="233"/>
      <c r="B733" s="206" t="s">
        <v>1299</v>
      </c>
      <c r="C733" s="24" t="s">
        <v>1325</v>
      </c>
      <c r="D733" s="17" t="s">
        <v>1299</v>
      </c>
      <c r="E733" s="35">
        <v>600</v>
      </c>
      <c r="F733" s="17" t="s">
        <v>1299</v>
      </c>
      <c r="G733" s="35">
        <v>3000</v>
      </c>
      <c r="H733" s="206" t="s">
        <v>1299</v>
      </c>
      <c r="I733" s="216" t="s">
        <v>1620</v>
      </c>
    </row>
    <row r="734" spans="1:9" ht="15">
      <c r="A734" s="233"/>
      <c r="B734" s="206" t="s">
        <v>1300</v>
      </c>
      <c r="C734" s="23" t="s">
        <v>1326</v>
      </c>
      <c r="D734" s="17" t="s">
        <v>1300</v>
      </c>
      <c r="E734" s="35">
        <v>280</v>
      </c>
      <c r="F734" s="17" t="s">
        <v>1300</v>
      </c>
      <c r="G734" s="35">
        <v>1400</v>
      </c>
      <c r="H734" s="206" t="s">
        <v>1300</v>
      </c>
      <c r="I734" s="216" t="s">
        <v>1620</v>
      </c>
    </row>
    <row r="735" spans="1:9" ht="15">
      <c r="A735" s="233"/>
      <c r="B735" s="206" t="s">
        <v>1301</v>
      </c>
      <c r="C735" s="23" t="s">
        <v>488</v>
      </c>
      <c r="D735" s="17" t="s">
        <v>1301</v>
      </c>
      <c r="E735" s="35">
        <v>10</v>
      </c>
      <c r="F735" s="17" t="s">
        <v>1301</v>
      </c>
      <c r="G735" s="35">
        <v>50</v>
      </c>
      <c r="H735" s="206" t="s">
        <v>1301</v>
      </c>
      <c r="I735" s="216" t="s">
        <v>1620</v>
      </c>
    </row>
    <row r="736" spans="1:9" ht="15">
      <c r="A736" s="233"/>
      <c r="B736" s="206" t="s">
        <v>1302</v>
      </c>
      <c r="C736" s="23" t="s">
        <v>1327</v>
      </c>
      <c r="D736" s="17" t="s">
        <v>1302</v>
      </c>
      <c r="E736" s="35">
        <v>16800</v>
      </c>
      <c r="F736" s="17" t="s">
        <v>1302</v>
      </c>
      <c r="G736" s="35">
        <v>84000</v>
      </c>
      <c r="H736" s="206" t="s">
        <v>1302</v>
      </c>
      <c r="I736" s="216" t="s">
        <v>1620</v>
      </c>
    </row>
    <row r="737" spans="1:9" ht="15">
      <c r="A737" s="233"/>
      <c r="B737" s="206" t="s">
        <v>1303</v>
      </c>
      <c r="C737" s="23" t="s">
        <v>1328</v>
      </c>
      <c r="D737" s="17" t="s">
        <v>1303</v>
      </c>
      <c r="E737" s="35">
        <v>10000</v>
      </c>
      <c r="F737" s="17" t="s">
        <v>1303</v>
      </c>
      <c r="G737" s="35">
        <v>50000</v>
      </c>
      <c r="H737" s="206" t="s">
        <v>1303</v>
      </c>
      <c r="I737" s="216" t="s">
        <v>1620</v>
      </c>
    </row>
    <row r="738" spans="1:9" ht="15">
      <c r="A738" s="233"/>
      <c r="B738" s="206" t="s">
        <v>1304</v>
      </c>
      <c r="C738" s="24" t="s">
        <v>1329</v>
      </c>
      <c r="D738" s="17" t="s">
        <v>1304</v>
      </c>
      <c r="E738" s="36" t="s">
        <v>23</v>
      </c>
      <c r="F738" s="17" t="s">
        <v>1304</v>
      </c>
      <c r="G738" s="36" t="s">
        <v>23</v>
      </c>
      <c r="H738" s="206" t="s">
        <v>1304</v>
      </c>
      <c r="I738" s="216" t="s">
        <v>1620</v>
      </c>
    </row>
    <row r="739" spans="1:9" ht="15">
      <c r="A739" s="233"/>
      <c r="B739" s="206" t="s">
        <v>1305</v>
      </c>
      <c r="C739" s="23" t="s">
        <v>1330</v>
      </c>
      <c r="D739" s="17" t="s">
        <v>1305</v>
      </c>
      <c r="E739" s="35">
        <v>7000</v>
      </c>
      <c r="F739" s="17" t="s">
        <v>1305</v>
      </c>
      <c r="G739" s="35">
        <v>35000</v>
      </c>
      <c r="H739" s="206" t="s">
        <v>1305</v>
      </c>
      <c r="I739" s="216" t="s">
        <v>1620</v>
      </c>
    </row>
    <row r="740" spans="1:9" ht="15">
      <c r="A740" s="233"/>
      <c r="B740" s="206" t="s">
        <v>1306</v>
      </c>
      <c r="C740" s="23" t="s">
        <v>1331</v>
      </c>
      <c r="D740" s="17" t="s">
        <v>1306</v>
      </c>
      <c r="E740" s="35">
        <v>6</v>
      </c>
      <c r="F740" s="17" t="s">
        <v>1306</v>
      </c>
      <c r="G740" s="35">
        <v>30</v>
      </c>
      <c r="H740" s="206" t="s">
        <v>1306</v>
      </c>
      <c r="I740" s="216" t="s">
        <v>1620</v>
      </c>
    </row>
    <row r="741" spans="1:9" ht="15">
      <c r="A741" s="233"/>
      <c r="B741" s="206" t="s">
        <v>1332</v>
      </c>
      <c r="C741" s="23" t="s">
        <v>1355</v>
      </c>
      <c r="D741" s="17" t="s">
        <v>1332</v>
      </c>
      <c r="E741" s="35">
        <v>7200</v>
      </c>
      <c r="F741" s="17" t="s">
        <v>1332</v>
      </c>
      <c r="G741" s="35">
        <v>36000</v>
      </c>
      <c r="H741" s="206" t="s">
        <v>1332</v>
      </c>
      <c r="I741" s="216" t="s">
        <v>1620</v>
      </c>
    </row>
    <row r="742" spans="1:9" ht="15">
      <c r="A742" s="233"/>
      <c r="B742" s="206" t="s">
        <v>1333</v>
      </c>
      <c r="C742" s="23" t="s">
        <v>1356</v>
      </c>
      <c r="D742" s="17" t="s">
        <v>1333</v>
      </c>
      <c r="E742" s="35">
        <v>1000</v>
      </c>
      <c r="F742" s="17" t="s">
        <v>1333</v>
      </c>
      <c r="G742" s="35">
        <v>5000</v>
      </c>
      <c r="H742" s="206" t="s">
        <v>1333</v>
      </c>
      <c r="I742" s="216" t="s">
        <v>1620</v>
      </c>
    </row>
    <row r="743" spans="1:9" ht="15">
      <c r="A743" s="233"/>
      <c r="B743" s="206" t="s">
        <v>1334</v>
      </c>
      <c r="C743" s="23" t="s">
        <v>1357</v>
      </c>
      <c r="D743" s="17" t="s">
        <v>1334</v>
      </c>
      <c r="E743" s="35">
        <v>2100</v>
      </c>
      <c r="F743" s="17" t="s">
        <v>1334</v>
      </c>
      <c r="G743" s="35">
        <v>10500</v>
      </c>
      <c r="H743" s="206" t="s">
        <v>1334</v>
      </c>
      <c r="I743" s="216" t="s">
        <v>1620</v>
      </c>
    </row>
    <row r="744" spans="1:9" ht="15">
      <c r="A744" s="233"/>
      <c r="B744" s="206" t="s">
        <v>1335</v>
      </c>
      <c r="C744" s="23" t="s">
        <v>1358</v>
      </c>
      <c r="D744" s="17" t="s">
        <v>1335</v>
      </c>
      <c r="E744" s="35">
        <v>100</v>
      </c>
      <c r="F744" s="17" t="s">
        <v>1335</v>
      </c>
      <c r="G744" s="35">
        <v>500</v>
      </c>
      <c r="H744" s="206" t="s">
        <v>1335</v>
      </c>
      <c r="I744" s="216" t="s">
        <v>1620</v>
      </c>
    </row>
    <row r="745" spans="1:9" ht="15">
      <c r="A745" s="233"/>
      <c r="B745" s="206" t="s">
        <v>1336</v>
      </c>
      <c r="C745" s="23" t="s">
        <v>1359</v>
      </c>
      <c r="D745" s="17" t="s">
        <v>1336</v>
      </c>
      <c r="E745" s="35">
        <v>300</v>
      </c>
      <c r="F745" s="17" t="s">
        <v>1336</v>
      </c>
      <c r="G745" s="35">
        <v>1500</v>
      </c>
      <c r="H745" s="206" t="s">
        <v>1336</v>
      </c>
      <c r="I745" s="216" t="s">
        <v>1620</v>
      </c>
    </row>
    <row r="746" spans="1:9" ht="15">
      <c r="A746" s="233"/>
      <c r="B746" s="206" t="s">
        <v>1337</v>
      </c>
      <c r="C746" s="23" t="s">
        <v>494</v>
      </c>
      <c r="D746" s="17" t="s">
        <v>1337</v>
      </c>
      <c r="E746" s="35">
        <v>8</v>
      </c>
      <c r="F746" s="17" t="s">
        <v>1337</v>
      </c>
      <c r="G746" s="35">
        <v>40</v>
      </c>
      <c r="H746" s="206" t="s">
        <v>1337</v>
      </c>
      <c r="I746" s="216" t="s">
        <v>1620</v>
      </c>
    </row>
    <row r="747" spans="1:9" ht="15">
      <c r="A747" s="233"/>
      <c r="B747" s="206" t="s">
        <v>1338</v>
      </c>
      <c r="C747" s="23" t="s">
        <v>715</v>
      </c>
      <c r="D747" s="17" t="s">
        <v>1338</v>
      </c>
      <c r="E747" s="35">
        <v>30</v>
      </c>
      <c r="F747" s="17" t="s">
        <v>1338</v>
      </c>
      <c r="G747" s="35">
        <v>150</v>
      </c>
      <c r="H747" s="206" t="s">
        <v>1338</v>
      </c>
      <c r="I747" s="216" t="s">
        <v>1620</v>
      </c>
    </row>
    <row r="748" spans="1:9" ht="15">
      <c r="A748" s="233"/>
      <c r="B748" s="206" t="s">
        <v>1339</v>
      </c>
      <c r="C748" s="23" t="s">
        <v>1360</v>
      </c>
      <c r="D748" s="17" t="s">
        <v>1339</v>
      </c>
      <c r="E748" s="35">
        <v>900</v>
      </c>
      <c r="F748" s="17" t="s">
        <v>1339</v>
      </c>
      <c r="G748" s="35">
        <v>4500</v>
      </c>
      <c r="H748" s="206" t="s">
        <v>1339</v>
      </c>
      <c r="I748" s="216" t="s">
        <v>1620</v>
      </c>
    </row>
    <row r="749" spans="1:9" ht="15">
      <c r="A749" s="233"/>
      <c r="B749" s="206" t="s">
        <v>1340</v>
      </c>
      <c r="C749" s="23" t="s">
        <v>1361</v>
      </c>
      <c r="D749" s="17" t="s">
        <v>1340</v>
      </c>
      <c r="E749" s="35">
        <v>2</v>
      </c>
      <c r="F749" s="17" t="s">
        <v>1340</v>
      </c>
      <c r="G749" s="35">
        <v>10</v>
      </c>
      <c r="H749" s="206" t="s">
        <v>1340</v>
      </c>
      <c r="I749" s="216" t="s">
        <v>1620</v>
      </c>
    </row>
    <row r="750" spans="1:9" ht="15">
      <c r="A750" s="233"/>
      <c r="B750" s="206" t="s">
        <v>1341</v>
      </c>
      <c r="C750" s="24" t="s">
        <v>23</v>
      </c>
      <c r="D750" s="17" t="s">
        <v>1341</v>
      </c>
      <c r="E750" s="35">
        <v>20</v>
      </c>
      <c r="F750" s="17" t="s">
        <v>1341</v>
      </c>
      <c r="G750" s="35">
        <v>100</v>
      </c>
      <c r="H750" s="206" t="s">
        <v>1341</v>
      </c>
      <c r="I750" s="216" t="s">
        <v>1620</v>
      </c>
    </row>
    <row r="751" spans="1:9" ht="15">
      <c r="A751" s="233"/>
      <c r="B751" s="206" t="s">
        <v>1342</v>
      </c>
      <c r="C751" s="24" t="s">
        <v>23</v>
      </c>
      <c r="D751" s="17" t="s">
        <v>1342</v>
      </c>
      <c r="E751" s="38">
        <v>0.02</v>
      </c>
      <c r="F751" s="17" t="s">
        <v>1342</v>
      </c>
      <c r="G751" s="37">
        <v>0.1</v>
      </c>
      <c r="H751" s="206" t="s">
        <v>1342</v>
      </c>
      <c r="I751" s="216" t="s">
        <v>1620</v>
      </c>
    </row>
    <row r="752" spans="1:9" ht="15">
      <c r="A752" s="233"/>
      <c r="B752" s="206" t="s">
        <v>1343</v>
      </c>
      <c r="C752" s="23" t="s">
        <v>1362</v>
      </c>
      <c r="D752" s="17" t="s">
        <v>1343</v>
      </c>
      <c r="E752" s="35">
        <v>200</v>
      </c>
      <c r="F752" s="17" t="s">
        <v>1343</v>
      </c>
      <c r="G752" s="35">
        <v>1000</v>
      </c>
      <c r="H752" s="206" t="s">
        <v>1343</v>
      </c>
      <c r="I752" s="216" t="s">
        <v>1620</v>
      </c>
    </row>
    <row r="753" spans="1:9" ht="15">
      <c r="A753" s="233"/>
      <c r="B753" s="206" t="s">
        <v>1344</v>
      </c>
      <c r="C753" s="24" t="s">
        <v>23</v>
      </c>
      <c r="D753" s="17" t="s">
        <v>1344</v>
      </c>
      <c r="E753" s="35">
        <v>2</v>
      </c>
      <c r="F753" s="17" t="s">
        <v>1344</v>
      </c>
      <c r="G753" s="35">
        <v>10</v>
      </c>
      <c r="H753" s="206" t="s">
        <v>1344</v>
      </c>
      <c r="I753" s="216" t="s">
        <v>1620</v>
      </c>
    </row>
    <row r="754" spans="1:9" ht="15">
      <c r="A754" s="233"/>
      <c r="B754" s="206" t="s">
        <v>1345</v>
      </c>
      <c r="C754" s="23" t="s">
        <v>1363</v>
      </c>
      <c r="D754" s="17" t="s">
        <v>1345</v>
      </c>
      <c r="E754" s="35">
        <v>100</v>
      </c>
      <c r="F754" s="17" t="s">
        <v>1345</v>
      </c>
      <c r="G754" s="35">
        <v>500</v>
      </c>
      <c r="H754" s="206" t="s">
        <v>1345</v>
      </c>
      <c r="I754" s="216" t="s">
        <v>1620</v>
      </c>
    </row>
    <row r="755" spans="1:9" ht="15">
      <c r="A755" s="233"/>
      <c r="B755" s="206" t="s">
        <v>1346</v>
      </c>
      <c r="C755" s="23" t="s">
        <v>1025</v>
      </c>
      <c r="D755" s="17" t="s">
        <v>1346</v>
      </c>
      <c r="E755" s="36" t="s">
        <v>23</v>
      </c>
      <c r="F755" s="17" t="s">
        <v>1346</v>
      </c>
      <c r="G755" s="36" t="s">
        <v>23</v>
      </c>
      <c r="H755" s="206" t="s">
        <v>1346</v>
      </c>
      <c r="I755" s="216" t="s">
        <v>1620</v>
      </c>
    </row>
    <row r="756" spans="1:9" ht="15">
      <c r="A756" s="233"/>
      <c r="B756" s="206" t="s">
        <v>1347</v>
      </c>
      <c r="C756" s="24" t="s">
        <v>23</v>
      </c>
      <c r="D756" s="17" t="s">
        <v>1347</v>
      </c>
      <c r="E756" s="35">
        <v>4</v>
      </c>
      <c r="F756" s="17" t="s">
        <v>1347</v>
      </c>
      <c r="G756" s="35">
        <v>20</v>
      </c>
      <c r="H756" s="206" t="s">
        <v>1347</v>
      </c>
      <c r="I756" s="216" t="s">
        <v>1620</v>
      </c>
    </row>
    <row r="757" spans="1:9" ht="15">
      <c r="A757" s="233"/>
      <c r="B757" s="206" t="s">
        <v>1348</v>
      </c>
      <c r="C757" s="23" t="s">
        <v>1364</v>
      </c>
      <c r="D757" s="17" t="s">
        <v>1348</v>
      </c>
      <c r="E757" s="35">
        <v>4</v>
      </c>
      <c r="F757" s="17" t="s">
        <v>1348</v>
      </c>
      <c r="G757" s="35">
        <v>20</v>
      </c>
      <c r="H757" s="206" t="s">
        <v>1348</v>
      </c>
      <c r="I757" s="216" t="s">
        <v>1620</v>
      </c>
    </row>
    <row r="758" spans="1:9" ht="15">
      <c r="A758" s="233"/>
      <c r="B758" s="206" t="s">
        <v>1349</v>
      </c>
      <c r="C758" s="23" t="s">
        <v>1365</v>
      </c>
      <c r="D758" s="17" t="s">
        <v>1349</v>
      </c>
      <c r="E758" s="35">
        <v>200</v>
      </c>
      <c r="F758" s="17" t="s">
        <v>1349</v>
      </c>
      <c r="G758" s="35">
        <v>1000</v>
      </c>
      <c r="H758" s="206" t="s">
        <v>1349</v>
      </c>
      <c r="I758" s="216" t="s">
        <v>1620</v>
      </c>
    </row>
    <row r="759" spans="1:9" ht="15">
      <c r="A759" s="233"/>
      <c r="B759" s="206" t="s">
        <v>1350</v>
      </c>
      <c r="C759" s="23" t="s">
        <v>1366</v>
      </c>
      <c r="D759" s="17" t="s">
        <v>1350</v>
      </c>
      <c r="E759" s="35">
        <v>140</v>
      </c>
      <c r="F759" s="17" t="s">
        <v>1350</v>
      </c>
      <c r="G759" s="35">
        <v>700</v>
      </c>
      <c r="H759" s="206" t="s">
        <v>1350</v>
      </c>
      <c r="I759" s="216" t="s">
        <v>1620</v>
      </c>
    </row>
    <row r="760" spans="1:9" ht="15">
      <c r="A760" s="233"/>
      <c r="B760" s="206" t="s">
        <v>1351</v>
      </c>
      <c r="C760" s="23" t="s">
        <v>1367</v>
      </c>
      <c r="D760" s="17" t="s">
        <v>1351</v>
      </c>
      <c r="E760" s="36" t="s">
        <v>23</v>
      </c>
      <c r="F760" s="17" t="s">
        <v>1351</v>
      </c>
      <c r="G760" s="36" t="s">
        <v>23</v>
      </c>
      <c r="H760" s="206" t="s">
        <v>1351</v>
      </c>
      <c r="I760" s="216" t="s">
        <v>1620</v>
      </c>
    </row>
    <row r="761" spans="1:9" ht="15">
      <c r="A761" s="233"/>
      <c r="B761" s="206" t="s">
        <v>1352</v>
      </c>
      <c r="C761" s="23" t="s">
        <v>1368</v>
      </c>
      <c r="D761" s="17" t="s">
        <v>1352</v>
      </c>
      <c r="E761" s="36" t="s">
        <v>23</v>
      </c>
      <c r="F761" s="17" t="s">
        <v>1352</v>
      </c>
      <c r="G761" s="36" t="s">
        <v>23</v>
      </c>
      <c r="H761" s="206" t="s">
        <v>1352</v>
      </c>
      <c r="I761" s="216" t="s">
        <v>1620</v>
      </c>
    </row>
    <row r="762" spans="1:9" ht="15">
      <c r="A762" s="233"/>
      <c r="B762" s="206" t="s">
        <v>1353</v>
      </c>
      <c r="C762" s="23" t="s">
        <v>1369</v>
      </c>
      <c r="D762" s="17" t="s">
        <v>1353</v>
      </c>
      <c r="E762" s="37">
        <v>0.2</v>
      </c>
      <c r="F762" s="17" t="s">
        <v>1353</v>
      </c>
      <c r="G762" s="35">
        <v>1</v>
      </c>
      <c r="H762" s="206" t="s">
        <v>1353</v>
      </c>
      <c r="I762" s="216" t="s">
        <v>1620</v>
      </c>
    </row>
    <row r="763" spans="1:9" ht="15">
      <c r="A763" s="233"/>
      <c r="B763" s="206" t="s">
        <v>1354</v>
      </c>
      <c r="C763" s="24" t="s">
        <v>23</v>
      </c>
      <c r="D763" s="17" t="s">
        <v>1354</v>
      </c>
      <c r="E763" s="37">
        <v>0.2</v>
      </c>
      <c r="F763" s="17" t="s">
        <v>1354</v>
      </c>
      <c r="G763" s="35">
        <v>1</v>
      </c>
      <c r="H763" s="206" t="s">
        <v>1354</v>
      </c>
      <c r="I763" s="216" t="s">
        <v>1620</v>
      </c>
    </row>
    <row r="764" spans="1:9" ht="23.25">
      <c r="A764" s="233"/>
      <c r="B764" s="206" t="s">
        <v>1568</v>
      </c>
      <c r="C764" s="24" t="s">
        <v>23</v>
      </c>
      <c r="D764" s="17" t="s">
        <v>1568</v>
      </c>
      <c r="E764" s="36" t="s">
        <v>23</v>
      </c>
      <c r="F764" s="17" t="s">
        <v>1568</v>
      </c>
      <c r="G764" s="36" t="s">
        <v>23</v>
      </c>
      <c r="H764" s="206" t="s">
        <v>1568</v>
      </c>
      <c r="I764" s="219" t="s">
        <v>1633</v>
      </c>
    </row>
    <row r="765" spans="1:9" ht="15">
      <c r="A765" s="233"/>
      <c r="B765" s="206" t="s">
        <v>1370</v>
      </c>
      <c r="C765" s="23" t="s">
        <v>1397</v>
      </c>
      <c r="D765" s="17" t="s">
        <v>1370</v>
      </c>
      <c r="E765" s="36" t="s">
        <v>23</v>
      </c>
      <c r="F765" s="17" t="s">
        <v>1370</v>
      </c>
      <c r="G765" s="36" t="s">
        <v>23</v>
      </c>
      <c r="H765" s="206" t="s">
        <v>1370</v>
      </c>
      <c r="I765" s="216" t="s">
        <v>1620</v>
      </c>
    </row>
    <row r="766" spans="1:9" ht="15">
      <c r="A766" s="233"/>
      <c r="B766" s="206" t="s">
        <v>1371</v>
      </c>
      <c r="C766" s="23" t="s">
        <v>1398</v>
      </c>
      <c r="D766" s="17" t="s">
        <v>1371</v>
      </c>
      <c r="E766" s="35">
        <v>100</v>
      </c>
      <c r="F766" s="17" t="s">
        <v>1371</v>
      </c>
      <c r="G766" s="35">
        <v>500</v>
      </c>
      <c r="H766" s="206" t="s">
        <v>1371</v>
      </c>
      <c r="I766" s="216" t="s">
        <v>1620</v>
      </c>
    </row>
    <row r="767" spans="1:9" ht="15">
      <c r="A767" s="233"/>
      <c r="B767" s="206" t="s">
        <v>1372</v>
      </c>
      <c r="C767" s="23" t="s">
        <v>1399</v>
      </c>
      <c r="D767" s="17" t="s">
        <v>1372</v>
      </c>
      <c r="E767" s="35">
        <v>1</v>
      </c>
      <c r="F767" s="17" t="s">
        <v>1372</v>
      </c>
      <c r="G767" s="35">
        <v>5</v>
      </c>
      <c r="H767" s="206" t="s">
        <v>1372</v>
      </c>
      <c r="I767" s="216" t="s">
        <v>1620</v>
      </c>
    </row>
    <row r="768" spans="1:9" ht="15">
      <c r="A768" s="233"/>
      <c r="B768" s="206" t="s">
        <v>1373</v>
      </c>
      <c r="C768" s="23" t="s">
        <v>1400</v>
      </c>
      <c r="D768" s="17" t="s">
        <v>1373</v>
      </c>
      <c r="E768" s="35">
        <v>40</v>
      </c>
      <c r="F768" s="17" t="s">
        <v>1373</v>
      </c>
      <c r="G768" s="35">
        <v>200</v>
      </c>
      <c r="H768" s="206" t="s">
        <v>1373</v>
      </c>
      <c r="I768" s="216" t="s">
        <v>1620</v>
      </c>
    </row>
    <row r="769" spans="1:9" ht="15">
      <c r="A769" s="233"/>
      <c r="B769" s="206" t="s">
        <v>1374</v>
      </c>
      <c r="C769" s="23" t="s">
        <v>1401</v>
      </c>
      <c r="D769" s="17" t="s">
        <v>1374</v>
      </c>
      <c r="E769" s="35">
        <v>100</v>
      </c>
      <c r="F769" s="17" t="s">
        <v>1374</v>
      </c>
      <c r="G769" s="36" t="s">
        <v>23</v>
      </c>
      <c r="H769" s="206" t="s">
        <v>1374</v>
      </c>
      <c r="I769" s="216" t="s">
        <v>1620</v>
      </c>
    </row>
    <row r="770" spans="1:9" ht="15">
      <c r="A770" s="233"/>
      <c r="B770" s="206" t="s">
        <v>1375</v>
      </c>
      <c r="C770" s="24" t="s">
        <v>1402</v>
      </c>
      <c r="D770" s="17" t="s">
        <v>1375</v>
      </c>
      <c r="E770" s="36" t="s">
        <v>23</v>
      </c>
      <c r="F770" s="17" t="s">
        <v>1375</v>
      </c>
      <c r="G770" s="36" t="s">
        <v>23</v>
      </c>
      <c r="H770" s="206" t="s">
        <v>1375</v>
      </c>
      <c r="I770" s="216" t="s">
        <v>1620</v>
      </c>
    </row>
    <row r="771" spans="1:9" ht="15">
      <c r="A771" s="233"/>
      <c r="B771" s="206" t="s">
        <v>1376</v>
      </c>
      <c r="C771" s="23" t="s">
        <v>1403</v>
      </c>
      <c r="D771" s="17" t="s">
        <v>1376</v>
      </c>
      <c r="E771" s="35">
        <v>10</v>
      </c>
      <c r="F771" s="17" t="s">
        <v>1376</v>
      </c>
      <c r="G771" s="35">
        <v>50</v>
      </c>
      <c r="H771" s="206" t="s">
        <v>1376</v>
      </c>
      <c r="I771" s="216" t="s">
        <v>1620</v>
      </c>
    </row>
    <row r="772" spans="1:9" ht="15">
      <c r="A772" s="233"/>
      <c r="B772" s="206" t="s">
        <v>1569</v>
      </c>
      <c r="C772" s="23" t="s">
        <v>1404</v>
      </c>
      <c r="D772" s="17" t="s">
        <v>1569</v>
      </c>
      <c r="E772" s="35">
        <v>7000</v>
      </c>
      <c r="F772" s="17" t="s">
        <v>1569</v>
      </c>
      <c r="G772" s="35">
        <v>35000</v>
      </c>
      <c r="H772" s="206" t="s">
        <v>1569</v>
      </c>
      <c r="I772" s="218" t="s">
        <v>1634</v>
      </c>
    </row>
    <row r="773" spans="1:9" ht="15">
      <c r="A773" s="233"/>
      <c r="B773" s="206" t="s">
        <v>1377</v>
      </c>
      <c r="C773" s="23" t="s">
        <v>1405</v>
      </c>
      <c r="D773" s="17" t="s">
        <v>1377</v>
      </c>
      <c r="E773" s="35">
        <v>3</v>
      </c>
      <c r="F773" s="17" t="s">
        <v>1377</v>
      </c>
      <c r="G773" s="35">
        <v>15</v>
      </c>
      <c r="H773" s="206" t="s">
        <v>1377</v>
      </c>
      <c r="I773" s="216" t="s">
        <v>1620</v>
      </c>
    </row>
    <row r="774" spans="1:9" ht="15">
      <c r="A774" s="233"/>
      <c r="B774" s="206" t="s">
        <v>1378</v>
      </c>
      <c r="C774" s="23" t="s">
        <v>1406</v>
      </c>
      <c r="D774" s="17" t="s">
        <v>1378</v>
      </c>
      <c r="E774" s="35">
        <v>4300</v>
      </c>
      <c r="F774" s="17" t="s">
        <v>1378</v>
      </c>
      <c r="G774" s="35">
        <v>21500</v>
      </c>
      <c r="H774" s="206" t="s">
        <v>1378</v>
      </c>
      <c r="I774" s="216" t="s">
        <v>1620</v>
      </c>
    </row>
    <row r="775" spans="1:9" ht="15">
      <c r="A775" s="233"/>
      <c r="B775" s="206" t="s">
        <v>1379</v>
      </c>
      <c r="C775" s="24" t="s">
        <v>1407</v>
      </c>
      <c r="D775" s="17" t="s">
        <v>1379</v>
      </c>
      <c r="E775" s="36" t="s">
        <v>23</v>
      </c>
      <c r="F775" s="17" t="s">
        <v>1379</v>
      </c>
      <c r="G775" s="36" t="s">
        <v>23</v>
      </c>
      <c r="H775" s="206" t="s">
        <v>1379</v>
      </c>
      <c r="I775" s="216" t="s">
        <v>1620</v>
      </c>
    </row>
    <row r="776" spans="1:9" ht="15">
      <c r="A776" s="233"/>
      <c r="B776" s="206" t="s">
        <v>1610</v>
      </c>
      <c r="C776" s="23" t="s">
        <v>1408</v>
      </c>
      <c r="D776" s="17" t="s">
        <v>1610</v>
      </c>
      <c r="E776" s="36" t="s">
        <v>23</v>
      </c>
      <c r="F776" s="17" t="s">
        <v>1610</v>
      </c>
      <c r="G776" s="36" t="s">
        <v>23</v>
      </c>
      <c r="H776" s="206" t="s">
        <v>1610</v>
      </c>
      <c r="I776" s="216" t="s">
        <v>1620</v>
      </c>
    </row>
    <row r="777" spans="1:9" ht="15">
      <c r="A777" s="233"/>
      <c r="B777" s="206" t="s">
        <v>1380</v>
      </c>
      <c r="C777" s="23" t="s">
        <v>1409</v>
      </c>
      <c r="D777" s="17" t="s">
        <v>1380</v>
      </c>
      <c r="E777" s="35">
        <v>400</v>
      </c>
      <c r="F777" s="17" t="s">
        <v>1380</v>
      </c>
      <c r="G777" s="35">
        <v>2000</v>
      </c>
      <c r="H777" s="206" t="s">
        <v>1380</v>
      </c>
      <c r="I777" s="216" t="s">
        <v>1620</v>
      </c>
    </row>
    <row r="778" spans="1:9" ht="15">
      <c r="A778" s="233"/>
      <c r="B778" s="206" t="s">
        <v>1381</v>
      </c>
      <c r="C778" s="23" t="s">
        <v>1410</v>
      </c>
      <c r="D778" s="17" t="s">
        <v>1381</v>
      </c>
      <c r="E778" s="36" t="s">
        <v>23</v>
      </c>
      <c r="F778" s="17" t="s">
        <v>1381</v>
      </c>
      <c r="G778" s="36" t="s">
        <v>23</v>
      </c>
      <c r="H778" s="206" t="s">
        <v>1381</v>
      </c>
      <c r="I778" s="216" t="s">
        <v>1620</v>
      </c>
    </row>
    <row r="779" spans="1:9" ht="15">
      <c r="A779" s="233"/>
      <c r="B779" s="206" t="s">
        <v>1382</v>
      </c>
      <c r="C779" s="23" t="s">
        <v>1411</v>
      </c>
      <c r="D779" s="17" t="s">
        <v>1382</v>
      </c>
      <c r="E779" s="36" t="s">
        <v>23</v>
      </c>
      <c r="F779" s="17" t="s">
        <v>1382</v>
      </c>
      <c r="G779" s="36" t="s">
        <v>23</v>
      </c>
      <c r="H779" s="206" t="s">
        <v>1382</v>
      </c>
      <c r="I779" s="216" t="s">
        <v>1620</v>
      </c>
    </row>
    <row r="780" spans="1:9" ht="15">
      <c r="A780" s="233"/>
      <c r="B780" s="206" t="s">
        <v>1383</v>
      </c>
      <c r="C780" s="23" t="s">
        <v>1412</v>
      </c>
      <c r="D780" s="17" t="s">
        <v>1383</v>
      </c>
      <c r="E780" s="35">
        <v>4</v>
      </c>
      <c r="F780" s="17" t="s">
        <v>1383</v>
      </c>
      <c r="G780" s="35">
        <v>20</v>
      </c>
      <c r="H780" s="206" t="s">
        <v>1383</v>
      </c>
      <c r="I780" s="216" t="s">
        <v>1620</v>
      </c>
    </row>
    <row r="781" spans="1:9" ht="15">
      <c r="A781" s="233"/>
      <c r="B781" s="206" t="s">
        <v>1384</v>
      </c>
      <c r="C781" s="23" t="s">
        <v>1413</v>
      </c>
      <c r="D781" s="17" t="s">
        <v>1384</v>
      </c>
      <c r="E781" s="35">
        <v>120000</v>
      </c>
      <c r="F781" s="17" t="s">
        <v>1384</v>
      </c>
      <c r="G781" s="35">
        <v>600000</v>
      </c>
      <c r="H781" s="206" t="s">
        <v>1384</v>
      </c>
      <c r="I781" s="216" t="s">
        <v>1620</v>
      </c>
    </row>
    <row r="782" spans="1:9" ht="15">
      <c r="A782" s="233"/>
      <c r="B782" s="206" t="s">
        <v>1385</v>
      </c>
      <c r="C782" s="23" t="s">
        <v>1414</v>
      </c>
      <c r="D782" s="17" t="s">
        <v>1385</v>
      </c>
      <c r="E782" s="35">
        <v>20</v>
      </c>
      <c r="F782" s="17" t="s">
        <v>1385</v>
      </c>
      <c r="G782" s="35">
        <v>100</v>
      </c>
      <c r="H782" s="206" t="s">
        <v>1385</v>
      </c>
      <c r="I782" s="216" t="s">
        <v>1620</v>
      </c>
    </row>
    <row r="783" spans="1:9" ht="15">
      <c r="A783" s="233"/>
      <c r="B783" s="206" t="s">
        <v>1386</v>
      </c>
      <c r="C783" s="23" t="s">
        <v>1415</v>
      </c>
      <c r="D783" s="17" t="s">
        <v>1386</v>
      </c>
      <c r="E783" s="35">
        <v>120</v>
      </c>
      <c r="F783" s="17" t="s">
        <v>1386</v>
      </c>
      <c r="G783" s="35">
        <v>600</v>
      </c>
      <c r="H783" s="206" t="s">
        <v>1386</v>
      </c>
      <c r="I783" s="216" t="s">
        <v>1620</v>
      </c>
    </row>
    <row r="784" spans="1:9" ht="15">
      <c r="A784" s="233"/>
      <c r="B784" s="206" t="s">
        <v>1387</v>
      </c>
      <c r="C784" s="23" t="s">
        <v>1416</v>
      </c>
      <c r="D784" s="17" t="s">
        <v>1387</v>
      </c>
      <c r="E784" s="35">
        <v>5</v>
      </c>
      <c r="F784" s="17" t="s">
        <v>1387</v>
      </c>
      <c r="G784" s="35">
        <v>25</v>
      </c>
      <c r="H784" s="206" t="s">
        <v>1387</v>
      </c>
      <c r="I784" s="216" t="s">
        <v>1620</v>
      </c>
    </row>
    <row r="785" spans="1:9" ht="15">
      <c r="A785" s="233"/>
      <c r="B785" s="206" t="s">
        <v>1388</v>
      </c>
      <c r="C785" s="23" t="s">
        <v>1417</v>
      </c>
      <c r="D785" s="17" t="s">
        <v>1388</v>
      </c>
      <c r="E785" s="35">
        <v>8</v>
      </c>
      <c r="F785" s="17" t="s">
        <v>1388</v>
      </c>
      <c r="G785" s="35">
        <v>40</v>
      </c>
      <c r="H785" s="206" t="s">
        <v>1388</v>
      </c>
      <c r="I785" s="216" t="s">
        <v>1620</v>
      </c>
    </row>
    <row r="786" spans="1:9" ht="15">
      <c r="A786" s="233"/>
      <c r="B786" s="206" t="s">
        <v>1389</v>
      </c>
      <c r="C786" s="23" t="s">
        <v>1418</v>
      </c>
      <c r="D786" s="17" t="s">
        <v>1389</v>
      </c>
      <c r="E786" s="35">
        <v>400</v>
      </c>
      <c r="F786" s="17" t="s">
        <v>1389</v>
      </c>
      <c r="G786" s="35">
        <v>2000</v>
      </c>
      <c r="H786" s="206" t="s">
        <v>1389</v>
      </c>
      <c r="I786" s="216" t="s">
        <v>1620</v>
      </c>
    </row>
    <row r="787" spans="1:9" ht="15">
      <c r="A787" s="233"/>
      <c r="B787" s="206" t="s">
        <v>1390</v>
      </c>
      <c r="C787" s="23" t="s">
        <v>1419</v>
      </c>
      <c r="D787" s="17" t="s">
        <v>1390</v>
      </c>
      <c r="E787" s="35">
        <v>20</v>
      </c>
      <c r="F787" s="17" t="s">
        <v>1390</v>
      </c>
      <c r="G787" s="35">
        <v>100</v>
      </c>
      <c r="H787" s="206" t="s">
        <v>1390</v>
      </c>
      <c r="I787" s="216" t="s">
        <v>1620</v>
      </c>
    </row>
    <row r="788" spans="1:9" ht="15">
      <c r="A788" s="233"/>
      <c r="B788" s="206" t="s">
        <v>1391</v>
      </c>
      <c r="C788" s="23" t="s">
        <v>1420</v>
      </c>
      <c r="D788" s="17" t="s">
        <v>1391</v>
      </c>
      <c r="E788" s="35">
        <v>200</v>
      </c>
      <c r="F788" s="17" t="s">
        <v>1391</v>
      </c>
      <c r="G788" s="35">
        <v>1000</v>
      </c>
      <c r="H788" s="206" t="s">
        <v>1391</v>
      </c>
      <c r="I788" s="216" t="s">
        <v>1620</v>
      </c>
    </row>
    <row r="789" spans="1:9" ht="15">
      <c r="A789" s="233"/>
      <c r="B789" s="206" t="s">
        <v>1392</v>
      </c>
      <c r="C789" s="23" t="s">
        <v>1421</v>
      </c>
      <c r="D789" s="17" t="s">
        <v>1392</v>
      </c>
      <c r="E789" s="35">
        <v>100</v>
      </c>
      <c r="F789" s="17" t="s">
        <v>1392</v>
      </c>
      <c r="G789" s="35">
        <v>500</v>
      </c>
      <c r="H789" s="206" t="s">
        <v>1392</v>
      </c>
      <c r="I789" s="216" t="s">
        <v>1620</v>
      </c>
    </row>
    <row r="790" spans="1:9" ht="15">
      <c r="A790" s="233"/>
      <c r="B790" s="206" t="s">
        <v>1393</v>
      </c>
      <c r="C790" s="23" t="s">
        <v>1412</v>
      </c>
      <c r="D790" s="17" t="s">
        <v>1393</v>
      </c>
      <c r="E790" s="35">
        <v>4</v>
      </c>
      <c r="F790" s="17" t="s">
        <v>1393</v>
      </c>
      <c r="G790" s="35">
        <v>20</v>
      </c>
      <c r="H790" s="206" t="s">
        <v>1393</v>
      </c>
      <c r="I790" s="216" t="s">
        <v>1620</v>
      </c>
    </row>
    <row r="791" spans="1:9" ht="15">
      <c r="A791" s="233"/>
      <c r="B791" s="206" t="s">
        <v>1394</v>
      </c>
      <c r="C791" s="24" t="s">
        <v>23</v>
      </c>
      <c r="D791" s="17" t="s">
        <v>1394</v>
      </c>
      <c r="E791" s="36" t="s">
        <v>23</v>
      </c>
      <c r="F791" s="17" t="s">
        <v>1394</v>
      </c>
      <c r="G791" s="36" t="s">
        <v>23</v>
      </c>
      <c r="H791" s="206" t="s">
        <v>1394</v>
      </c>
      <c r="I791" s="216" t="s">
        <v>1620</v>
      </c>
    </row>
    <row r="792" spans="1:9" ht="15">
      <c r="A792" s="233"/>
      <c r="B792" s="206" t="s">
        <v>1395</v>
      </c>
      <c r="C792" s="23" t="s">
        <v>1422</v>
      </c>
      <c r="D792" s="17" t="s">
        <v>1395</v>
      </c>
      <c r="E792" s="35">
        <v>2</v>
      </c>
      <c r="F792" s="17" t="s">
        <v>1395</v>
      </c>
      <c r="G792" s="35">
        <v>10</v>
      </c>
      <c r="H792" s="206" t="s">
        <v>1395</v>
      </c>
      <c r="I792" s="216" t="s">
        <v>1620</v>
      </c>
    </row>
    <row r="793" spans="1:9" ht="15">
      <c r="A793" s="233"/>
      <c r="B793" s="206" t="s">
        <v>1396</v>
      </c>
      <c r="C793" s="23" t="s">
        <v>1423</v>
      </c>
      <c r="D793" s="17" t="s">
        <v>1396</v>
      </c>
      <c r="E793" s="35">
        <v>4</v>
      </c>
      <c r="F793" s="17" t="s">
        <v>1396</v>
      </c>
      <c r="G793" s="35">
        <v>20</v>
      </c>
      <c r="H793" s="206" t="s">
        <v>1396</v>
      </c>
      <c r="I793" s="216" t="s">
        <v>1620</v>
      </c>
    </row>
    <row r="794" spans="1:9" ht="15">
      <c r="A794" s="233"/>
      <c r="B794" s="208" t="s">
        <v>1424</v>
      </c>
      <c r="C794" s="23" t="s">
        <v>1453</v>
      </c>
      <c r="D794" s="19" t="s">
        <v>1424</v>
      </c>
      <c r="E794" s="35">
        <v>200</v>
      </c>
      <c r="F794" s="19" t="s">
        <v>1424</v>
      </c>
      <c r="G794" s="35">
        <v>1000</v>
      </c>
      <c r="H794" s="208" t="s">
        <v>1424</v>
      </c>
      <c r="I794" s="216" t="s">
        <v>1620</v>
      </c>
    </row>
    <row r="795" spans="1:9" ht="15">
      <c r="A795" s="233"/>
      <c r="B795" s="206" t="s">
        <v>1425</v>
      </c>
      <c r="C795" s="23" t="s">
        <v>1454</v>
      </c>
      <c r="D795" s="17" t="s">
        <v>1425</v>
      </c>
      <c r="E795" s="35">
        <v>1</v>
      </c>
      <c r="F795" s="17" t="s">
        <v>1425</v>
      </c>
      <c r="G795" s="35">
        <v>5</v>
      </c>
      <c r="H795" s="206" t="s">
        <v>1425</v>
      </c>
      <c r="I795" s="216" t="s">
        <v>1620</v>
      </c>
    </row>
    <row r="796" spans="1:9" ht="15">
      <c r="A796" s="233"/>
      <c r="B796" s="206" t="s">
        <v>1426</v>
      </c>
      <c r="C796" s="23" t="s">
        <v>982</v>
      </c>
      <c r="D796" s="17" t="s">
        <v>1426</v>
      </c>
      <c r="E796" s="36" t="s">
        <v>23</v>
      </c>
      <c r="F796" s="17" t="s">
        <v>1426</v>
      </c>
      <c r="G796" s="36" t="s">
        <v>23</v>
      </c>
      <c r="H796" s="206" t="s">
        <v>1426</v>
      </c>
      <c r="I796" s="216" t="s">
        <v>1620</v>
      </c>
    </row>
    <row r="797" spans="1:9" ht="15">
      <c r="A797" s="233"/>
      <c r="B797" s="206" t="s">
        <v>1427</v>
      </c>
      <c r="C797" s="23" t="s">
        <v>1455</v>
      </c>
      <c r="D797" s="17" t="s">
        <v>1427</v>
      </c>
      <c r="E797" s="36" t="s">
        <v>23</v>
      </c>
      <c r="F797" s="17" t="s">
        <v>1427</v>
      </c>
      <c r="G797" s="36" t="s">
        <v>23</v>
      </c>
      <c r="H797" s="206" t="s">
        <v>1427</v>
      </c>
      <c r="I797" s="216" t="s">
        <v>1620</v>
      </c>
    </row>
    <row r="798" spans="1:9" ht="15">
      <c r="A798" s="233"/>
      <c r="B798" s="206" t="s">
        <v>1428</v>
      </c>
      <c r="C798" s="24" t="s">
        <v>1456</v>
      </c>
      <c r="D798" s="17" t="s">
        <v>1428</v>
      </c>
      <c r="E798" s="35">
        <v>83400</v>
      </c>
      <c r="F798" s="17" t="s">
        <v>1428</v>
      </c>
      <c r="G798" s="35">
        <v>417000</v>
      </c>
      <c r="H798" s="206" t="s">
        <v>1428</v>
      </c>
      <c r="I798" s="216" t="s">
        <v>1620</v>
      </c>
    </row>
    <row r="799" spans="1:9" ht="15">
      <c r="A799" s="233"/>
      <c r="B799" s="206" t="s">
        <v>1429</v>
      </c>
      <c r="C799" s="23" t="s">
        <v>1457</v>
      </c>
      <c r="D799" s="17" t="s">
        <v>1429</v>
      </c>
      <c r="E799" s="35">
        <v>83400</v>
      </c>
      <c r="F799" s="17" t="s">
        <v>1429</v>
      </c>
      <c r="G799" s="35">
        <v>417000</v>
      </c>
      <c r="H799" s="206" t="s">
        <v>1429</v>
      </c>
      <c r="I799" s="216" t="s">
        <v>1620</v>
      </c>
    </row>
    <row r="800" spans="1:9" ht="15">
      <c r="A800" s="233"/>
      <c r="B800" s="206" t="s">
        <v>1430</v>
      </c>
      <c r="C800" s="23" t="s">
        <v>1458</v>
      </c>
      <c r="D800" s="17" t="s">
        <v>1430</v>
      </c>
      <c r="E800" s="35">
        <v>40</v>
      </c>
      <c r="F800" s="17" t="s">
        <v>1430</v>
      </c>
      <c r="G800" s="35">
        <v>200</v>
      </c>
      <c r="H800" s="206" t="s">
        <v>1430</v>
      </c>
      <c r="I800" s="216" t="s">
        <v>1620</v>
      </c>
    </row>
    <row r="801" spans="1:9" ht="15">
      <c r="A801" s="233"/>
      <c r="B801" s="206" t="s">
        <v>1431</v>
      </c>
      <c r="C801" s="23" t="s">
        <v>1459</v>
      </c>
      <c r="D801" s="17" t="s">
        <v>1431</v>
      </c>
      <c r="E801" s="37">
        <v>1.5</v>
      </c>
      <c r="F801" s="17" t="s">
        <v>1431</v>
      </c>
      <c r="G801" s="37">
        <v>7.5</v>
      </c>
      <c r="H801" s="206" t="s">
        <v>1431</v>
      </c>
      <c r="I801" s="216" t="s">
        <v>1620</v>
      </c>
    </row>
    <row r="802" spans="1:9" ht="15">
      <c r="A802" s="233"/>
      <c r="B802" s="206" t="s">
        <v>1432</v>
      </c>
      <c r="C802" s="23" t="s">
        <v>1460</v>
      </c>
      <c r="D802" s="17" t="s">
        <v>1432</v>
      </c>
      <c r="E802" s="35">
        <v>11800</v>
      </c>
      <c r="F802" s="17" t="s">
        <v>1432</v>
      </c>
      <c r="G802" s="35">
        <v>59000</v>
      </c>
      <c r="H802" s="206" t="s">
        <v>1432</v>
      </c>
      <c r="I802" s="216" t="s">
        <v>1620</v>
      </c>
    </row>
    <row r="803" spans="1:9" ht="15">
      <c r="A803" s="233"/>
      <c r="B803" s="206" t="s">
        <v>1433</v>
      </c>
      <c r="C803" s="23" t="s">
        <v>1461</v>
      </c>
      <c r="D803" s="17" t="s">
        <v>1433</v>
      </c>
      <c r="E803" s="37">
        <v>1.5</v>
      </c>
      <c r="F803" s="17" t="s">
        <v>1433</v>
      </c>
      <c r="G803" s="37">
        <v>7.5</v>
      </c>
      <c r="H803" s="206" t="s">
        <v>1433</v>
      </c>
      <c r="I803" s="216" t="s">
        <v>1620</v>
      </c>
    </row>
    <row r="804" spans="1:9" ht="15">
      <c r="A804" s="233"/>
      <c r="B804" s="206" t="s">
        <v>1434</v>
      </c>
      <c r="C804" s="23" t="s">
        <v>1462</v>
      </c>
      <c r="D804" s="17" t="s">
        <v>1434</v>
      </c>
      <c r="E804" s="35">
        <v>60</v>
      </c>
      <c r="F804" s="17" t="s">
        <v>1434</v>
      </c>
      <c r="G804" s="35">
        <v>120</v>
      </c>
      <c r="H804" s="206" t="s">
        <v>1434</v>
      </c>
      <c r="I804" s="216" t="s">
        <v>1620</v>
      </c>
    </row>
    <row r="805" spans="1:9" ht="15">
      <c r="A805" s="233"/>
      <c r="B805" s="206" t="s">
        <v>1435</v>
      </c>
      <c r="C805" s="23" t="s">
        <v>1463</v>
      </c>
      <c r="D805" s="17" t="s">
        <v>1435</v>
      </c>
      <c r="E805" s="35">
        <v>160</v>
      </c>
      <c r="F805" s="17" t="s">
        <v>1435</v>
      </c>
      <c r="G805" s="35">
        <v>800</v>
      </c>
      <c r="H805" s="206" t="s">
        <v>1435</v>
      </c>
      <c r="I805" s="216" t="s">
        <v>1620</v>
      </c>
    </row>
    <row r="806" spans="1:9" ht="15">
      <c r="A806" s="233"/>
      <c r="B806" s="206" t="s">
        <v>1436</v>
      </c>
      <c r="C806" s="23" t="s">
        <v>1464</v>
      </c>
      <c r="D806" s="17" t="s">
        <v>1436</v>
      </c>
      <c r="E806" s="35">
        <v>100</v>
      </c>
      <c r="F806" s="17" t="s">
        <v>1436</v>
      </c>
      <c r="G806" s="35">
        <v>500</v>
      </c>
      <c r="H806" s="206" t="s">
        <v>1436</v>
      </c>
      <c r="I806" s="216" t="s">
        <v>1620</v>
      </c>
    </row>
    <row r="807" spans="1:9" ht="15">
      <c r="A807" s="233"/>
      <c r="B807" s="206" t="s">
        <v>1437</v>
      </c>
      <c r="C807" s="23" t="s">
        <v>1465</v>
      </c>
      <c r="D807" s="17" t="s">
        <v>1437</v>
      </c>
      <c r="E807" s="35">
        <v>30</v>
      </c>
      <c r="F807" s="17" t="s">
        <v>1437</v>
      </c>
      <c r="G807" s="35">
        <v>150</v>
      </c>
      <c r="H807" s="206" t="s">
        <v>1437</v>
      </c>
      <c r="I807" s="216" t="s">
        <v>1620</v>
      </c>
    </row>
    <row r="808" spans="1:9" ht="15">
      <c r="A808" s="233"/>
      <c r="B808" s="206" t="s">
        <v>1438</v>
      </c>
      <c r="C808" s="24" t="s">
        <v>23</v>
      </c>
      <c r="D808" s="17" t="s">
        <v>1438</v>
      </c>
      <c r="E808" s="35">
        <v>2</v>
      </c>
      <c r="F808" s="17" t="s">
        <v>1438</v>
      </c>
      <c r="G808" s="35">
        <v>10</v>
      </c>
      <c r="H808" s="206" t="s">
        <v>1438</v>
      </c>
      <c r="I808" s="216" t="s">
        <v>1620</v>
      </c>
    </row>
    <row r="809" spans="1:9" ht="15">
      <c r="A809" s="233"/>
      <c r="B809" s="206" t="s">
        <v>1439</v>
      </c>
      <c r="C809" s="23" t="s">
        <v>1466</v>
      </c>
      <c r="D809" s="17" t="s">
        <v>1439</v>
      </c>
      <c r="E809" s="35">
        <v>200</v>
      </c>
      <c r="F809" s="17" t="s">
        <v>1439</v>
      </c>
      <c r="G809" s="35">
        <v>1000</v>
      </c>
      <c r="H809" s="206" t="s">
        <v>1439</v>
      </c>
      <c r="I809" s="216" t="s">
        <v>1620</v>
      </c>
    </row>
    <row r="810" spans="1:9" ht="15">
      <c r="A810" s="233"/>
      <c r="B810" s="206" t="s">
        <v>1440</v>
      </c>
      <c r="C810" s="24" t="s">
        <v>1467</v>
      </c>
      <c r="D810" s="17" t="s">
        <v>1440</v>
      </c>
      <c r="E810" s="35">
        <v>100</v>
      </c>
      <c r="F810" s="17" t="s">
        <v>1440</v>
      </c>
      <c r="G810" s="35">
        <v>500</v>
      </c>
      <c r="H810" s="206" t="s">
        <v>1440</v>
      </c>
      <c r="I810" s="216" t="s">
        <v>1620</v>
      </c>
    </row>
    <row r="811" spans="1:9" ht="15">
      <c r="A811" s="233"/>
      <c r="B811" s="206" t="s">
        <v>1441</v>
      </c>
      <c r="C811" s="23" t="s">
        <v>1468</v>
      </c>
      <c r="D811" s="17" t="s">
        <v>1441</v>
      </c>
      <c r="E811" s="31">
        <v>100</v>
      </c>
      <c r="F811" s="17" t="s">
        <v>1441</v>
      </c>
      <c r="G811" s="35">
        <v>500</v>
      </c>
      <c r="H811" s="206" t="s">
        <v>1441</v>
      </c>
      <c r="I811" s="216" t="s">
        <v>1620</v>
      </c>
    </row>
    <row r="812" spans="1:9" ht="15">
      <c r="A812" s="233"/>
      <c r="B812" s="206" t="s">
        <v>1442</v>
      </c>
      <c r="C812" s="23" t="s">
        <v>1469</v>
      </c>
      <c r="D812" s="17" t="s">
        <v>1442</v>
      </c>
      <c r="E812" s="31">
        <v>40</v>
      </c>
      <c r="F812" s="17" t="s">
        <v>1442</v>
      </c>
      <c r="G812" s="35">
        <v>200</v>
      </c>
      <c r="H812" s="206" t="s">
        <v>1442</v>
      </c>
      <c r="I812" s="216" t="s">
        <v>1620</v>
      </c>
    </row>
    <row r="813" spans="1:9" ht="15">
      <c r="A813" s="233"/>
      <c r="B813" s="206" t="s">
        <v>1443</v>
      </c>
      <c r="C813" s="24" t="s">
        <v>23</v>
      </c>
      <c r="D813" s="17" t="s">
        <v>1443</v>
      </c>
      <c r="E813" s="31">
        <v>40</v>
      </c>
      <c r="F813" s="17" t="s">
        <v>1443</v>
      </c>
      <c r="G813" s="35">
        <v>200</v>
      </c>
      <c r="H813" s="206" t="s">
        <v>1443</v>
      </c>
      <c r="I813" s="216" t="s">
        <v>1620</v>
      </c>
    </row>
    <row r="814" spans="1:9" ht="15">
      <c r="A814" s="233"/>
      <c r="B814" s="206" t="s">
        <v>1444</v>
      </c>
      <c r="C814" s="24" t="s">
        <v>23</v>
      </c>
      <c r="D814" s="17" t="s">
        <v>1444</v>
      </c>
      <c r="E814" s="31">
        <v>2</v>
      </c>
      <c r="F814" s="17" t="s">
        <v>1444</v>
      </c>
      <c r="G814" s="35">
        <v>10</v>
      </c>
      <c r="H814" s="206" t="s">
        <v>1444</v>
      </c>
      <c r="I814" s="216" t="s">
        <v>1620</v>
      </c>
    </row>
    <row r="815" spans="1:9" ht="15">
      <c r="A815" s="233"/>
      <c r="B815" s="206" t="s">
        <v>1445</v>
      </c>
      <c r="C815" s="24" t="s">
        <v>23</v>
      </c>
      <c r="D815" s="17" t="s">
        <v>1445</v>
      </c>
      <c r="E815" s="31">
        <v>40</v>
      </c>
      <c r="F815" s="17" t="s">
        <v>1445</v>
      </c>
      <c r="G815" s="35">
        <v>200</v>
      </c>
      <c r="H815" s="206" t="s">
        <v>1445</v>
      </c>
      <c r="I815" s="216" t="s">
        <v>1620</v>
      </c>
    </row>
    <row r="816" spans="1:9" ht="15">
      <c r="A816" s="233"/>
      <c r="B816" s="206" t="s">
        <v>1446</v>
      </c>
      <c r="C816" s="23" t="s">
        <v>1470</v>
      </c>
      <c r="D816" s="17" t="s">
        <v>1446</v>
      </c>
      <c r="E816" s="31">
        <v>300</v>
      </c>
      <c r="F816" s="17" t="s">
        <v>1446</v>
      </c>
      <c r="G816" s="35">
        <v>1500</v>
      </c>
      <c r="H816" s="206" t="s">
        <v>1446</v>
      </c>
      <c r="I816" s="216" t="s">
        <v>1620</v>
      </c>
    </row>
    <row r="817" spans="1:9" ht="15">
      <c r="A817" s="233"/>
      <c r="B817" s="206" t="s">
        <v>1447</v>
      </c>
      <c r="C817" s="23" t="s">
        <v>1471</v>
      </c>
      <c r="D817" s="17" t="s">
        <v>1447</v>
      </c>
      <c r="E817" s="35">
        <v>7500</v>
      </c>
      <c r="F817" s="17" t="s">
        <v>1447</v>
      </c>
      <c r="G817" s="35">
        <v>37500</v>
      </c>
      <c r="H817" s="206" t="s">
        <v>1447</v>
      </c>
      <c r="I817" s="216" t="s">
        <v>1620</v>
      </c>
    </row>
    <row r="818" spans="1:9" ht="15">
      <c r="A818" s="233"/>
      <c r="B818" s="206" t="s">
        <v>1448</v>
      </c>
      <c r="C818" s="23" t="s">
        <v>1472</v>
      </c>
      <c r="D818" s="17" t="s">
        <v>1448</v>
      </c>
      <c r="E818" s="31">
        <v>0.72</v>
      </c>
      <c r="F818" s="17" t="s">
        <v>1448</v>
      </c>
      <c r="G818" s="35">
        <v>4</v>
      </c>
      <c r="H818" s="206" t="s">
        <v>1448</v>
      </c>
      <c r="I818" s="216" t="s">
        <v>1620</v>
      </c>
    </row>
    <row r="819" spans="1:9" ht="15">
      <c r="A819" s="233"/>
      <c r="B819" s="206" t="s">
        <v>1449</v>
      </c>
      <c r="C819" s="23" t="s">
        <v>1473</v>
      </c>
      <c r="D819" s="17" t="s">
        <v>1449</v>
      </c>
      <c r="E819" s="31">
        <v>50</v>
      </c>
      <c r="F819" s="17" t="s">
        <v>1449</v>
      </c>
      <c r="G819" s="35">
        <v>250</v>
      </c>
      <c r="H819" s="206" t="s">
        <v>1449</v>
      </c>
      <c r="I819" s="216" t="s">
        <v>1620</v>
      </c>
    </row>
    <row r="820" spans="1:9" ht="15">
      <c r="A820" s="233"/>
      <c r="B820" s="206" t="s">
        <v>1450</v>
      </c>
      <c r="C820" s="24" t="s">
        <v>1474</v>
      </c>
      <c r="D820" s="17" t="s">
        <v>1450</v>
      </c>
      <c r="E820" s="31">
        <v>100</v>
      </c>
      <c r="F820" s="17" t="s">
        <v>1450</v>
      </c>
      <c r="G820" s="35">
        <v>500</v>
      </c>
      <c r="H820" s="206" t="s">
        <v>1450</v>
      </c>
      <c r="I820" s="216" t="s">
        <v>1620</v>
      </c>
    </row>
    <row r="821" spans="1:9" ht="15">
      <c r="A821" s="233"/>
      <c r="B821" s="206" t="s">
        <v>1451</v>
      </c>
      <c r="C821" s="23" t="s">
        <v>1475</v>
      </c>
      <c r="D821" s="17" t="s">
        <v>1451</v>
      </c>
      <c r="E821" s="31">
        <v>800</v>
      </c>
      <c r="F821" s="17" t="s">
        <v>1451</v>
      </c>
      <c r="G821" s="35">
        <v>4000</v>
      </c>
      <c r="H821" s="206" t="s">
        <v>1451</v>
      </c>
      <c r="I821" s="216" t="s">
        <v>1620</v>
      </c>
    </row>
    <row r="822" spans="1:9" ht="15">
      <c r="A822" s="233"/>
      <c r="B822" s="206" t="s">
        <v>1452</v>
      </c>
      <c r="C822" s="23" t="s">
        <v>1133</v>
      </c>
      <c r="D822" s="17" t="s">
        <v>1452</v>
      </c>
      <c r="E822" s="35">
        <v>38000</v>
      </c>
      <c r="F822" s="17" t="s">
        <v>1452</v>
      </c>
      <c r="G822" s="35">
        <v>190000</v>
      </c>
      <c r="H822" s="206" t="s">
        <v>1452</v>
      </c>
      <c r="I822" s="216" t="s">
        <v>1620</v>
      </c>
    </row>
    <row r="823" spans="1:9" ht="15">
      <c r="A823" s="233"/>
      <c r="B823" s="206" t="s">
        <v>1476</v>
      </c>
      <c r="C823" s="23" t="s">
        <v>926</v>
      </c>
      <c r="D823" s="17" t="s">
        <v>1476</v>
      </c>
      <c r="E823" s="30" t="s">
        <v>23</v>
      </c>
      <c r="F823" s="17" t="s">
        <v>1476</v>
      </c>
      <c r="G823" s="36" t="s">
        <v>23</v>
      </c>
      <c r="H823" s="206" t="s">
        <v>1476</v>
      </c>
      <c r="I823" s="216" t="s">
        <v>1620</v>
      </c>
    </row>
    <row r="824" spans="1:9" ht="15">
      <c r="A824" s="233"/>
      <c r="B824" s="206" t="s">
        <v>1477</v>
      </c>
      <c r="C824" s="23" t="s">
        <v>1500</v>
      </c>
      <c r="D824" s="17" t="s">
        <v>1477</v>
      </c>
      <c r="E824" s="35">
        <v>100</v>
      </c>
      <c r="F824" s="17" t="s">
        <v>1477</v>
      </c>
      <c r="G824" s="35">
        <v>500</v>
      </c>
      <c r="H824" s="206" t="s">
        <v>1477</v>
      </c>
      <c r="I824" s="216" t="s">
        <v>1620</v>
      </c>
    </row>
    <row r="825" spans="1:9" ht="15">
      <c r="A825" s="233"/>
      <c r="B825" s="206" t="s">
        <v>1478</v>
      </c>
      <c r="C825" s="23" t="s">
        <v>1501</v>
      </c>
      <c r="D825" s="17" t="s">
        <v>1478</v>
      </c>
      <c r="E825" s="36" t="s">
        <v>23</v>
      </c>
      <c r="F825" s="17" t="s">
        <v>1478</v>
      </c>
      <c r="G825" s="36" t="s">
        <v>23</v>
      </c>
      <c r="H825" s="206" t="s">
        <v>1478</v>
      </c>
      <c r="I825" s="216" t="s">
        <v>1620</v>
      </c>
    </row>
    <row r="826" spans="1:9" ht="15">
      <c r="A826" s="233"/>
      <c r="B826" s="206" t="s">
        <v>1479</v>
      </c>
      <c r="C826" s="23" t="s">
        <v>1502</v>
      </c>
      <c r="D826" s="17" t="s">
        <v>1479</v>
      </c>
      <c r="E826" s="35">
        <v>6000</v>
      </c>
      <c r="F826" s="17" t="s">
        <v>1479</v>
      </c>
      <c r="G826" s="35">
        <v>30000</v>
      </c>
      <c r="H826" s="206" t="s">
        <v>1479</v>
      </c>
      <c r="I826" s="216" t="s">
        <v>1620</v>
      </c>
    </row>
    <row r="827" spans="1:9" ht="15">
      <c r="A827" s="233"/>
      <c r="B827" s="206" t="s">
        <v>1480</v>
      </c>
      <c r="C827" s="23" t="s">
        <v>1503</v>
      </c>
      <c r="D827" s="17" t="s">
        <v>1480</v>
      </c>
      <c r="E827" s="35">
        <v>152000</v>
      </c>
      <c r="F827" s="17" t="s">
        <v>1480</v>
      </c>
      <c r="G827" s="35">
        <v>760000</v>
      </c>
      <c r="H827" s="206" t="s">
        <v>1480</v>
      </c>
      <c r="I827" s="216" t="s">
        <v>1620</v>
      </c>
    </row>
    <row r="828" spans="1:9" ht="15">
      <c r="A828" s="233"/>
      <c r="B828" s="206" t="s">
        <v>1481</v>
      </c>
      <c r="C828" s="23" t="s">
        <v>718</v>
      </c>
      <c r="D828" s="17" t="s">
        <v>1481</v>
      </c>
      <c r="E828" s="35">
        <v>100</v>
      </c>
      <c r="F828" s="17" t="s">
        <v>1481</v>
      </c>
      <c r="G828" s="35">
        <v>500</v>
      </c>
      <c r="H828" s="206" t="s">
        <v>1481</v>
      </c>
      <c r="I828" s="216" t="s">
        <v>1620</v>
      </c>
    </row>
    <row r="829" spans="1:9" ht="15">
      <c r="A829" s="233"/>
      <c r="B829" s="206" t="s">
        <v>1482</v>
      </c>
      <c r="C829" s="23" t="s">
        <v>1504</v>
      </c>
      <c r="D829" s="17" t="s">
        <v>1482</v>
      </c>
      <c r="E829" s="35">
        <v>800</v>
      </c>
      <c r="F829" s="17" t="s">
        <v>1482</v>
      </c>
      <c r="G829" s="35">
        <v>4000</v>
      </c>
      <c r="H829" s="206" t="s">
        <v>1482</v>
      </c>
      <c r="I829" s="216" t="s">
        <v>1620</v>
      </c>
    </row>
    <row r="830" spans="1:9" ht="15">
      <c r="A830" s="233"/>
      <c r="B830" s="206" t="s">
        <v>1640</v>
      </c>
      <c r="C830" s="23" t="s">
        <v>1505</v>
      </c>
      <c r="D830" s="17" t="s">
        <v>1611</v>
      </c>
      <c r="E830" s="35">
        <v>122000</v>
      </c>
      <c r="F830" s="17" t="s">
        <v>1640</v>
      </c>
      <c r="G830" s="35">
        <v>610000</v>
      </c>
      <c r="H830" s="206" t="s">
        <v>1640</v>
      </c>
      <c r="I830" s="216" t="s">
        <v>1620</v>
      </c>
    </row>
    <row r="831" spans="1:9" ht="15">
      <c r="A831" s="233"/>
      <c r="B831" s="206" t="s">
        <v>1483</v>
      </c>
      <c r="C831" s="23" t="s">
        <v>1506</v>
      </c>
      <c r="D831" s="17" t="s">
        <v>1483</v>
      </c>
      <c r="E831" s="37">
        <v>0.8</v>
      </c>
      <c r="F831" s="17" t="s">
        <v>1483</v>
      </c>
      <c r="G831" s="35">
        <v>4</v>
      </c>
      <c r="H831" s="206" t="s">
        <v>1483</v>
      </c>
      <c r="I831" s="216" t="s">
        <v>1620</v>
      </c>
    </row>
    <row r="832" spans="1:9" ht="15">
      <c r="A832" s="233"/>
      <c r="B832" s="206" t="s">
        <v>1484</v>
      </c>
      <c r="C832" s="23" t="s">
        <v>1507</v>
      </c>
      <c r="D832" s="17" t="s">
        <v>1484</v>
      </c>
      <c r="E832" s="35">
        <v>480</v>
      </c>
      <c r="F832" s="17" t="s">
        <v>1484</v>
      </c>
      <c r="G832" s="35">
        <v>2400</v>
      </c>
      <c r="H832" s="206" t="s">
        <v>1484</v>
      </c>
      <c r="I832" s="216" t="s">
        <v>1620</v>
      </c>
    </row>
    <row r="833" spans="1:9" ht="15">
      <c r="A833" s="233"/>
      <c r="B833" s="206" t="s">
        <v>1485</v>
      </c>
      <c r="C833" s="23" t="s">
        <v>1508</v>
      </c>
      <c r="D833" s="17" t="s">
        <v>1485</v>
      </c>
      <c r="E833" s="35">
        <v>2500</v>
      </c>
      <c r="F833" s="17" t="s">
        <v>1485</v>
      </c>
      <c r="G833" s="35">
        <v>12500</v>
      </c>
      <c r="H833" s="206" t="s">
        <v>1485</v>
      </c>
      <c r="I833" s="216" t="s">
        <v>1620</v>
      </c>
    </row>
    <row r="834" spans="1:9" ht="15">
      <c r="A834" s="233"/>
      <c r="B834" s="206" t="s">
        <v>1486</v>
      </c>
      <c r="C834" s="23" t="s">
        <v>1509</v>
      </c>
      <c r="D834" s="17" t="s">
        <v>1486</v>
      </c>
      <c r="E834" s="35">
        <v>200</v>
      </c>
      <c r="F834" s="17" t="s">
        <v>1486</v>
      </c>
      <c r="G834" s="35">
        <v>1000</v>
      </c>
      <c r="H834" s="206" t="s">
        <v>1486</v>
      </c>
      <c r="I834" s="216" t="s">
        <v>1620</v>
      </c>
    </row>
    <row r="835" spans="1:9" ht="15">
      <c r="A835" s="233"/>
      <c r="B835" s="206" t="s">
        <v>1487</v>
      </c>
      <c r="C835" s="23" t="s">
        <v>1510</v>
      </c>
      <c r="D835" s="17" t="s">
        <v>1487</v>
      </c>
      <c r="E835" s="35">
        <v>10</v>
      </c>
      <c r="F835" s="17" t="s">
        <v>1487</v>
      </c>
      <c r="G835" s="35">
        <v>50</v>
      </c>
      <c r="H835" s="206" t="s">
        <v>1487</v>
      </c>
      <c r="I835" s="216" t="s">
        <v>1620</v>
      </c>
    </row>
    <row r="836" spans="1:9" ht="15">
      <c r="A836" s="233"/>
      <c r="B836" s="206" t="s">
        <v>1488</v>
      </c>
      <c r="C836" s="23" t="s">
        <v>1511</v>
      </c>
      <c r="D836" s="17" t="s">
        <v>1488</v>
      </c>
      <c r="E836" s="35">
        <v>2</v>
      </c>
      <c r="F836" s="17" t="s">
        <v>1488</v>
      </c>
      <c r="G836" s="35">
        <v>10</v>
      </c>
      <c r="H836" s="206" t="s">
        <v>1488</v>
      </c>
      <c r="I836" s="216" t="s">
        <v>1620</v>
      </c>
    </row>
    <row r="837" spans="1:9" ht="15">
      <c r="A837" s="233"/>
      <c r="B837" s="206" t="s">
        <v>1489</v>
      </c>
      <c r="C837" s="23" t="s">
        <v>1512</v>
      </c>
      <c r="D837" s="17" t="s">
        <v>1489</v>
      </c>
      <c r="E837" s="35">
        <v>100</v>
      </c>
      <c r="F837" s="17" t="s">
        <v>1489</v>
      </c>
      <c r="G837" s="35">
        <v>500</v>
      </c>
      <c r="H837" s="206" t="s">
        <v>1489</v>
      </c>
      <c r="I837" s="216" t="s">
        <v>1620</v>
      </c>
    </row>
    <row r="838" spans="1:9" ht="15">
      <c r="A838" s="233"/>
      <c r="B838" s="206" t="s">
        <v>1490</v>
      </c>
      <c r="C838" s="23" t="s">
        <v>1513</v>
      </c>
      <c r="D838" s="17" t="s">
        <v>1490</v>
      </c>
      <c r="E838" s="35">
        <v>60</v>
      </c>
      <c r="F838" s="17" t="s">
        <v>1490</v>
      </c>
      <c r="G838" s="35">
        <v>300</v>
      </c>
      <c r="H838" s="206" t="s">
        <v>1490</v>
      </c>
      <c r="I838" s="216" t="s">
        <v>1620</v>
      </c>
    </row>
    <row r="839" spans="1:9" ht="15">
      <c r="A839" s="233"/>
      <c r="B839" s="206" t="s">
        <v>1491</v>
      </c>
      <c r="C839" s="24" t="s">
        <v>23</v>
      </c>
      <c r="D839" s="17" t="s">
        <v>1491</v>
      </c>
      <c r="E839" s="35">
        <v>20</v>
      </c>
      <c r="F839" s="17" t="s">
        <v>1491</v>
      </c>
      <c r="G839" s="35">
        <v>100</v>
      </c>
      <c r="H839" s="206" t="s">
        <v>1491</v>
      </c>
      <c r="I839" s="216" t="s">
        <v>1620</v>
      </c>
    </row>
    <row r="840" spans="1:9" ht="15">
      <c r="A840" s="233"/>
      <c r="B840" s="206" t="s">
        <v>1499</v>
      </c>
      <c r="C840" s="24" t="s">
        <v>23</v>
      </c>
      <c r="D840" s="17" t="s">
        <v>1565</v>
      </c>
      <c r="E840" s="35">
        <v>100</v>
      </c>
      <c r="F840" s="17" t="s">
        <v>1565</v>
      </c>
      <c r="G840" s="35">
        <v>500</v>
      </c>
      <c r="H840" s="206" t="s">
        <v>1499</v>
      </c>
      <c r="I840" s="216" t="s">
        <v>1620</v>
      </c>
    </row>
    <row r="841" spans="1:9" ht="15">
      <c r="A841" s="233"/>
      <c r="B841" s="206" t="s">
        <v>1492</v>
      </c>
      <c r="C841" s="23" t="s">
        <v>1514</v>
      </c>
      <c r="D841" s="17" t="s">
        <v>1492</v>
      </c>
      <c r="E841" s="35">
        <v>11200</v>
      </c>
      <c r="F841" s="17" t="s">
        <v>1492</v>
      </c>
      <c r="G841" s="35">
        <v>56000</v>
      </c>
      <c r="H841" s="206" t="s">
        <v>1492</v>
      </c>
      <c r="I841" s="216" t="s">
        <v>1620</v>
      </c>
    </row>
    <row r="842" spans="1:9" ht="15">
      <c r="A842" s="233"/>
      <c r="B842" s="206" t="s">
        <v>1493</v>
      </c>
      <c r="C842" s="24" t="s">
        <v>23</v>
      </c>
      <c r="D842" s="17" t="s">
        <v>1493</v>
      </c>
      <c r="E842" s="36" t="s">
        <v>23</v>
      </c>
      <c r="F842" s="17" t="s">
        <v>1493</v>
      </c>
      <c r="G842" s="36" t="s">
        <v>23</v>
      </c>
      <c r="H842" s="206" t="s">
        <v>1493</v>
      </c>
      <c r="I842" s="216" t="s">
        <v>1620</v>
      </c>
    </row>
    <row r="843" spans="1:9" ht="15">
      <c r="A843" s="233"/>
      <c r="B843" s="206" t="s">
        <v>1494</v>
      </c>
      <c r="C843" s="24" t="s">
        <v>23</v>
      </c>
      <c r="D843" s="17" t="s">
        <v>1494</v>
      </c>
      <c r="E843" s="35">
        <v>1</v>
      </c>
      <c r="F843" s="17" t="s">
        <v>1494</v>
      </c>
      <c r="G843" s="35">
        <v>5</v>
      </c>
      <c r="H843" s="206" t="s">
        <v>1494</v>
      </c>
      <c r="I843" s="216" t="s">
        <v>1620</v>
      </c>
    </row>
    <row r="844" spans="1:9" ht="15">
      <c r="A844" s="233"/>
      <c r="B844" s="206" t="s">
        <v>1495</v>
      </c>
      <c r="C844" s="24" t="s">
        <v>23</v>
      </c>
      <c r="D844" s="17" t="s">
        <v>1495</v>
      </c>
      <c r="E844" s="35">
        <v>4</v>
      </c>
      <c r="F844" s="17" t="s">
        <v>1495</v>
      </c>
      <c r="G844" s="35">
        <v>20</v>
      </c>
      <c r="H844" s="206" t="s">
        <v>1495</v>
      </c>
      <c r="I844" s="216" t="s">
        <v>1620</v>
      </c>
    </row>
    <row r="845" spans="1:9" ht="15">
      <c r="A845" s="233"/>
      <c r="B845" s="206" t="s">
        <v>1496</v>
      </c>
      <c r="C845" s="23" t="s">
        <v>1515</v>
      </c>
      <c r="D845" s="17" t="s">
        <v>1496</v>
      </c>
      <c r="E845" s="35">
        <v>3500</v>
      </c>
      <c r="F845" s="17" t="s">
        <v>1496</v>
      </c>
      <c r="G845" s="35">
        <v>17500</v>
      </c>
      <c r="H845" s="206" t="s">
        <v>1496</v>
      </c>
      <c r="I845" s="216" t="s">
        <v>1620</v>
      </c>
    </row>
    <row r="846" spans="1:9" ht="15">
      <c r="A846" s="233"/>
      <c r="B846" s="206" t="s">
        <v>1497</v>
      </c>
      <c r="C846" s="23" t="s">
        <v>1516</v>
      </c>
      <c r="D846" s="17" t="s">
        <v>1497</v>
      </c>
      <c r="E846" s="35">
        <v>1</v>
      </c>
      <c r="F846" s="17" t="s">
        <v>1497</v>
      </c>
      <c r="G846" s="35">
        <v>5</v>
      </c>
      <c r="H846" s="206" t="s">
        <v>1497</v>
      </c>
      <c r="I846" s="216" t="s">
        <v>1620</v>
      </c>
    </row>
    <row r="847" spans="1:9" ht="15">
      <c r="A847" s="233"/>
      <c r="B847" s="206" t="s">
        <v>1498</v>
      </c>
      <c r="C847" s="23" t="s">
        <v>1516</v>
      </c>
      <c r="D847" s="17" t="s">
        <v>1498</v>
      </c>
      <c r="E847" s="35">
        <v>1</v>
      </c>
      <c r="F847" s="17" t="s">
        <v>1498</v>
      </c>
      <c r="G847" s="35">
        <v>5</v>
      </c>
      <c r="H847" s="206" t="s">
        <v>1498</v>
      </c>
      <c r="I847" s="216" t="s">
        <v>1620</v>
      </c>
    </row>
    <row r="848" spans="1:9" ht="15">
      <c r="A848" s="233"/>
      <c r="B848" s="206" t="s">
        <v>1517</v>
      </c>
      <c r="C848" s="23" t="s">
        <v>1534</v>
      </c>
      <c r="D848" s="17" t="s">
        <v>1517</v>
      </c>
      <c r="E848" s="36" t="s">
        <v>23</v>
      </c>
      <c r="F848" s="17" t="s">
        <v>1517</v>
      </c>
      <c r="G848" s="36" t="s">
        <v>23</v>
      </c>
      <c r="H848" s="206" t="s">
        <v>1517</v>
      </c>
      <c r="I848" s="216" t="s">
        <v>1620</v>
      </c>
    </row>
    <row r="849" spans="1:9" ht="15">
      <c r="A849" s="233"/>
      <c r="B849" s="206" t="s">
        <v>1518</v>
      </c>
      <c r="C849" s="23" t="s">
        <v>1535</v>
      </c>
      <c r="D849" s="17" t="s">
        <v>1518</v>
      </c>
      <c r="E849" s="36" t="s">
        <v>23</v>
      </c>
      <c r="F849" s="17" t="s">
        <v>1518</v>
      </c>
      <c r="G849" s="36" t="s">
        <v>23</v>
      </c>
      <c r="H849" s="206" t="s">
        <v>1518</v>
      </c>
      <c r="I849" s="216" t="s">
        <v>1620</v>
      </c>
    </row>
    <row r="850" spans="1:9" ht="15">
      <c r="A850" s="233"/>
      <c r="B850" s="206" t="s">
        <v>1519</v>
      </c>
      <c r="C850" s="24" t="s">
        <v>1536</v>
      </c>
      <c r="D850" s="17" t="s">
        <v>1519</v>
      </c>
      <c r="E850" s="35">
        <v>600</v>
      </c>
      <c r="F850" s="17" t="s">
        <v>1519</v>
      </c>
      <c r="G850" s="35">
        <v>3000</v>
      </c>
      <c r="H850" s="206" t="s">
        <v>1519</v>
      </c>
      <c r="I850" s="216" t="s">
        <v>1620</v>
      </c>
    </row>
    <row r="851" spans="1:9" ht="15">
      <c r="A851" s="233"/>
      <c r="B851" s="206" t="s">
        <v>1520</v>
      </c>
      <c r="C851" s="23" t="s">
        <v>1537</v>
      </c>
      <c r="D851" s="17" t="s">
        <v>1520</v>
      </c>
      <c r="E851" s="35">
        <v>400</v>
      </c>
      <c r="F851" s="17" t="s">
        <v>1520</v>
      </c>
      <c r="G851" s="35">
        <v>2000</v>
      </c>
      <c r="H851" s="206" t="s">
        <v>1520</v>
      </c>
      <c r="I851" s="216" t="s">
        <v>1620</v>
      </c>
    </row>
    <row r="852" spans="1:9" ht="15">
      <c r="A852" s="233"/>
      <c r="B852" s="206" t="s">
        <v>1521</v>
      </c>
      <c r="C852" s="23" t="s">
        <v>1538</v>
      </c>
      <c r="D852" s="17" t="s">
        <v>1521</v>
      </c>
      <c r="E852" s="35">
        <v>9600</v>
      </c>
      <c r="F852" s="17" t="s">
        <v>1521</v>
      </c>
      <c r="G852" s="35">
        <v>48000</v>
      </c>
      <c r="H852" s="206" t="s">
        <v>1521</v>
      </c>
      <c r="I852" s="216" t="s">
        <v>1620</v>
      </c>
    </row>
    <row r="853" spans="1:9" ht="15">
      <c r="A853" s="233"/>
      <c r="B853" s="206" t="s">
        <v>1522</v>
      </c>
      <c r="C853" s="23" t="s">
        <v>1539</v>
      </c>
      <c r="D853" s="17" t="s">
        <v>1522</v>
      </c>
      <c r="E853" s="35">
        <v>27000</v>
      </c>
      <c r="F853" s="17" t="s">
        <v>1522</v>
      </c>
      <c r="G853" s="35">
        <v>135000</v>
      </c>
      <c r="H853" s="206" t="s">
        <v>1522</v>
      </c>
      <c r="I853" s="216" t="s">
        <v>1620</v>
      </c>
    </row>
    <row r="854" spans="1:9" ht="15">
      <c r="A854" s="233"/>
      <c r="B854" s="206" t="s">
        <v>1523</v>
      </c>
      <c r="C854" s="23" t="s">
        <v>1540</v>
      </c>
      <c r="D854" s="17" t="s">
        <v>1523</v>
      </c>
      <c r="E854" s="35">
        <v>2</v>
      </c>
      <c r="F854" s="17" t="s">
        <v>1523</v>
      </c>
      <c r="G854" s="35">
        <v>10</v>
      </c>
      <c r="H854" s="206" t="s">
        <v>1523</v>
      </c>
      <c r="I854" s="216" t="s">
        <v>1620</v>
      </c>
    </row>
    <row r="855" spans="1:9" ht="15">
      <c r="A855" s="233"/>
      <c r="B855" s="206" t="s">
        <v>1524</v>
      </c>
      <c r="C855" s="24" t="s">
        <v>23</v>
      </c>
      <c r="D855" s="17" t="s">
        <v>1524</v>
      </c>
      <c r="E855" s="35">
        <v>100</v>
      </c>
      <c r="F855" s="17" t="s">
        <v>1524</v>
      </c>
      <c r="G855" s="35">
        <v>500</v>
      </c>
      <c r="H855" s="206" t="s">
        <v>1524</v>
      </c>
      <c r="I855" s="216" t="s">
        <v>1620</v>
      </c>
    </row>
    <row r="856" spans="1:9" ht="15">
      <c r="A856" s="233"/>
      <c r="B856" s="206" t="s">
        <v>1525</v>
      </c>
      <c r="C856" s="23" t="s">
        <v>1541</v>
      </c>
      <c r="D856" s="17" t="s">
        <v>1525</v>
      </c>
      <c r="E856" s="35">
        <v>8680</v>
      </c>
      <c r="F856" s="17" t="s">
        <v>1525</v>
      </c>
      <c r="G856" s="35">
        <v>43400</v>
      </c>
      <c r="H856" s="206" t="s">
        <v>1525</v>
      </c>
      <c r="I856" s="216" t="s">
        <v>1620</v>
      </c>
    </row>
    <row r="857" spans="1:9" ht="15">
      <c r="A857" s="233"/>
      <c r="B857" s="206" t="s">
        <v>1526</v>
      </c>
      <c r="C857" s="23" t="s">
        <v>1541</v>
      </c>
      <c r="D857" s="17" t="s">
        <v>1526</v>
      </c>
      <c r="E857" s="35">
        <v>8680</v>
      </c>
      <c r="F857" s="17" t="s">
        <v>1526</v>
      </c>
      <c r="G857" s="35">
        <v>43400</v>
      </c>
      <c r="H857" s="206" t="s">
        <v>1526</v>
      </c>
      <c r="I857" s="216" t="s">
        <v>1620</v>
      </c>
    </row>
    <row r="858" spans="1:9" ht="15">
      <c r="A858" s="233"/>
      <c r="B858" s="206" t="s">
        <v>1527</v>
      </c>
      <c r="C858" s="23" t="s">
        <v>1541</v>
      </c>
      <c r="D858" s="17" t="s">
        <v>1527</v>
      </c>
      <c r="E858" s="35">
        <v>8680</v>
      </c>
      <c r="F858" s="17" t="s">
        <v>1527</v>
      </c>
      <c r="G858" s="35">
        <v>43400</v>
      </c>
      <c r="H858" s="206" t="s">
        <v>1527</v>
      </c>
      <c r="I858" s="216" t="s">
        <v>1620</v>
      </c>
    </row>
    <row r="859" spans="1:9" ht="15">
      <c r="A859" s="233"/>
      <c r="B859" s="206" t="s">
        <v>1528</v>
      </c>
      <c r="C859" s="23" t="s">
        <v>1542</v>
      </c>
      <c r="D859" s="17" t="s">
        <v>1528</v>
      </c>
      <c r="E859" s="36" t="s">
        <v>23</v>
      </c>
      <c r="F859" s="17" t="s">
        <v>1528</v>
      </c>
      <c r="G859" s="36" t="s">
        <v>23</v>
      </c>
      <c r="H859" s="206" t="s">
        <v>1528</v>
      </c>
      <c r="I859" s="216" t="s">
        <v>1620</v>
      </c>
    </row>
    <row r="860" spans="1:9" ht="15">
      <c r="A860" s="233"/>
      <c r="B860" s="206" t="s">
        <v>1529</v>
      </c>
      <c r="C860" s="23" t="s">
        <v>1543</v>
      </c>
      <c r="D860" s="17" t="s">
        <v>1529</v>
      </c>
      <c r="E860" s="35">
        <v>20</v>
      </c>
      <c r="F860" s="17" t="s">
        <v>1529</v>
      </c>
      <c r="G860" s="35">
        <v>100</v>
      </c>
      <c r="H860" s="206" t="s">
        <v>1529</v>
      </c>
      <c r="I860" s="216" t="s">
        <v>1620</v>
      </c>
    </row>
    <row r="861" spans="1:9" ht="15">
      <c r="A861" s="233"/>
      <c r="B861" s="206" t="s">
        <v>1530</v>
      </c>
      <c r="C861" s="23" t="s">
        <v>1544</v>
      </c>
      <c r="D861" s="17" t="s">
        <v>1530</v>
      </c>
      <c r="E861" s="35">
        <v>20</v>
      </c>
      <c r="F861" s="17" t="s">
        <v>1530</v>
      </c>
      <c r="G861" s="35">
        <v>100</v>
      </c>
      <c r="H861" s="206" t="s">
        <v>1530</v>
      </c>
      <c r="I861" s="216" t="s">
        <v>1620</v>
      </c>
    </row>
    <row r="862" spans="1:9" ht="15">
      <c r="A862" s="233"/>
      <c r="B862" s="206" t="s">
        <v>1531</v>
      </c>
      <c r="C862" s="23" t="s">
        <v>1545</v>
      </c>
      <c r="D862" s="17" t="s">
        <v>1531</v>
      </c>
      <c r="E862" s="35">
        <v>100</v>
      </c>
      <c r="F862" s="17" t="s">
        <v>1531</v>
      </c>
      <c r="G862" s="35">
        <v>500</v>
      </c>
      <c r="H862" s="206" t="s">
        <v>1531</v>
      </c>
      <c r="I862" s="216" t="s">
        <v>1620</v>
      </c>
    </row>
    <row r="863" spans="1:9" ht="15">
      <c r="A863" s="233"/>
      <c r="B863" s="206" t="s">
        <v>1532</v>
      </c>
      <c r="C863" s="23" t="s">
        <v>1546</v>
      </c>
      <c r="D863" s="17" t="s">
        <v>1532</v>
      </c>
      <c r="E863" s="36" t="s">
        <v>23</v>
      </c>
      <c r="F863" s="17" t="s">
        <v>1532</v>
      </c>
      <c r="G863" s="36" t="s">
        <v>23</v>
      </c>
      <c r="H863" s="206" t="s">
        <v>1532</v>
      </c>
      <c r="I863" s="216" t="s">
        <v>1620</v>
      </c>
    </row>
    <row r="864" spans="1:9" ht="15.75" thickBot="1">
      <c r="A864" s="233"/>
      <c r="B864" s="209" t="s">
        <v>1533</v>
      </c>
      <c r="C864" s="28" t="s">
        <v>23</v>
      </c>
      <c r="D864" s="20" t="s">
        <v>1533</v>
      </c>
      <c r="E864" s="40">
        <v>100</v>
      </c>
      <c r="F864" s="20" t="s">
        <v>1533</v>
      </c>
      <c r="G864" s="40">
        <v>500</v>
      </c>
      <c r="H864" s="209" t="s">
        <v>1533</v>
      </c>
      <c r="I864" s="220" t="s">
        <v>1620</v>
      </c>
    </row>
    <row r="865" spans="1:9" ht="15">
      <c r="A865" s="233"/>
      <c r="B865" s="234"/>
      <c r="C865" s="236"/>
      <c r="D865" s="234"/>
      <c r="E865" s="237"/>
      <c r="F865" s="234"/>
      <c r="G865" s="237"/>
      <c r="H865" s="233"/>
      <c r="I865" s="238"/>
    </row>
    <row r="866" spans="1:9" ht="15">
      <c r="A866" s="233"/>
      <c r="B866" s="234"/>
      <c r="C866" s="236"/>
      <c r="D866" s="234"/>
      <c r="E866" s="237"/>
      <c r="F866" s="234"/>
      <c r="G866" s="237"/>
      <c r="H866" s="233"/>
      <c r="I866" s="238"/>
    </row>
    <row r="867" spans="1:9" ht="15">
      <c r="A867" s="233"/>
      <c r="B867" s="234"/>
      <c r="C867" s="236"/>
      <c r="D867" s="234"/>
      <c r="E867" s="237"/>
      <c r="F867" s="234"/>
      <c r="G867" s="237"/>
      <c r="H867" s="233"/>
      <c r="I867" s="238"/>
    </row>
    <row r="868" spans="1:9" ht="15">
      <c r="A868" s="233"/>
      <c r="B868" s="234"/>
      <c r="C868" s="236"/>
      <c r="D868" s="234"/>
      <c r="E868" s="237"/>
      <c r="F868" s="234"/>
      <c r="G868" s="237"/>
      <c r="H868" s="233"/>
      <c r="I868" s="238"/>
    </row>
    <row r="869" spans="1:9" ht="15">
      <c r="A869" s="233"/>
      <c r="B869" s="234"/>
      <c r="C869" s="236"/>
      <c r="D869" s="234"/>
      <c r="E869" s="237"/>
      <c r="F869" s="234"/>
      <c r="G869" s="237"/>
      <c r="H869" s="233"/>
      <c r="I869" s="238"/>
    </row>
    <row r="870" spans="1:9" ht="15">
      <c r="A870" s="233"/>
      <c r="B870" s="234"/>
      <c r="C870" s="236"/>
      <c r="D870" s="234"/>
      <c r="E870" s="237"/>
      <c r="F870" s="234"/>
      <c r="G870" s="237"/>
      <c r="H870" s="233"/>
      <c r="I870" s="238"/>
    </row>
    <row r="871" spans="1:9" ht="15">
      <c r="A871" s="233"/>
      <c r="B871" s="234"/>
      <c r="C871" s="236"/>
      <c r="D871" s="234"/>
      <c r="E871" s="237"/>
      <c r="F871" s="234"/>
      <c r="G871" s="237"/>
      <c r="H871" s="233"/>
      <c r="I871" s="238"/>
    </row>
    <row r="872" spans="1:9" ht="15">
      <c r="A872" s="233"/>
      <c r="B872" s="234"/>
      <c r="C872" s="236"/>
      <c r="D872" s="234"/>
      <c r="E872" s="237"/>
      <c r="F872" s="234"/>
      <c r="G872" s="237"/>
      <c r="H872" s="233"/>
      <c r="I872" s="238"/>
    </row>
    <row r="873" spans="1:9" ht="15">
      <c r="A873" s="233"/>
      <c r="B873" s="234"/>
      <c r="C873" s="236"/>
      <c r="D873" s="234"/>
      <c r="E873" s="237"/>
      <c r="F873" s="234"/>
      <c r="G873" s="237"/>
      <c r="H873" s="233"/>
      <c r="I873" s="238"/>
    </row>
    <row r="874" spans="1:9" ht="15">
      <c r="A874" s="233"/>
      <c r="B874" s="234"/>
      <c r="C874" s="236"/>
      <c r="D874" s="234"/>
      <c r="E874" s="237"/>
      <c r="F874" s="234"/>
      <c r="G874" s="237"/>
      <c r="H874" s="233"/>
      <c r="I874" s="238"/>
    </row>
    <row r="875" spans="1:9" ht="15">
      <c r="A875" s="233"/>
      <c r="B875" s="234"/>
      <c r="C875" s="236"/>
      <c r="D875" s="234"/>
      <c r="E875" s="237"/>
      <c r="F875" s="234"/>
      <c r="G875" s="237"/>
      <c r="H875" s="233"/>
      <c r="I875" s="238"/>
    </row>
    <row r="876" spans="1:9" ht="15">
      <c r="A876" s="233"/>
      <c r="B876" s="234"/>
      <c r="C876" s="236"/>
      <c r="D876" s="234"/>
      <c r="E876" s="237"/>
      <c r="F876" s="234"/>
      <c r="G876" s="237"/>
      <c r="H876" s="233"/>
      <c r="I876" s="238"/>
    </row>
    <row r="877" spans="1:9" ht="15">
      <c r="A877" s="233"/>
      <c r="B877" s="234"/>
      <c r="C877" s="236"/>
      <c r="D877" s="234"/>
      <c r="E877" s="237"/>
      <c r="F877" s="234"/>
      <c r="G877" s="237"/>
      <c r="H877" s="233"/>
      <c r="I877" s="238"/>
    </row>
    <row r="878" spans="1:9" ht="15">
      <c r="A878" s="233"/>
      <c r="B878" s="234"/>
      <c r="C878" s="236"/>
      <c r="D878" s="234"/>
      <c r="E878" s="237"/>
      <c r="F878" s="234"/>
      <c r="G878" s="237"/>
      <c r="H878" s="233"/>
      <c r="I878" s="238"/>
    </row>
    <row r="879" spans="1:9" ht="15">
      <c r="A879" s="233"/>
      <c r="B879" s="234"/>
      <c r="C879" s="236"/>
      <c r="D879" s="234"/>
      <c r="E879" s="237"/>
      <c r="F879" s="234"/>
      <c r="G879" s="237"/>
      <c r="H879" s="233"/>
      <c r="I879" s="234"/>
    </row>
    <row r="880" spans="1:9" ht="15">
      <c r="A880" s="233"/>
      <c r="B880" s="234"/>
      <c r="C880" s="236"/>
      <c r="D880" s="234"/>
      <c r="E880" s="237"/>
      <c r="F880" s="234"/>
      <c r="G880" s="237"/>
      <c r="H880" s="233"/>
      <c r="I880" s="234"/>
    </row>
    <row r="881" spans="1:9" ht="15">
      <c r="A881" s="233"/>
      <c r="B881" s="234"/>
      <c r="C881" s="236"/>
      <c r="D881" s="234"/>
      <c r="E881" s="237"/>
      <c r="F881" s="234"/>
      <c r="G881" s="237"/>
      <c r="H881" s="233"/>
      <c r="I881" s="234"/>
    </row>
    <row r="882" spans="1:9" ht="15">
      <c r="A882" s="233"/>
      <c r="B882" s="234"/>
      <c r="C882" s="236"/>
      <c r="D882" s="234"/>
      <c r="E882" s="237"/>
      <c r="F882" s="234"/>
      <c r="G882" s="237"/>
      <c r="H882" s="233"/>
      <c r="I882" s="234"/>
    </row>
    <row r="883" spans="1:9" ht="15">
      <c r="A883" s="233"/>
      <c r="B883" s="234"/>
      <c r="C883" s="236"/>
      <c r="D883" s="234"/>
      <c r="E883" s="237"/>
      <c r="F883" s="234"/>
      <c r="G883" s="237"/>
      <c r="H883" s="233"/>
      <c r="I883" s="234"/>
    </row>
    <row r="884" spans="1:9" ht="15">
      <c r="A884" s="233"/>
      <c r="B884" s="234"/>
      <c r="C884" s="236"/>
      <c r="D884" s="234"/>
      <c r="E884" s="237"/>
      <c r="F884" s="234"/>
      <c r="G884" s="237"/>
      <c r="H884" s="233"/>
      <c r="I884" s="234"/>
    </row>
    <row r="885" spans="1:9" ht="15">
      <c r="A885" s="233"/>
      <c r="B885" s="234"/>
      <c r="C885" s="236"/>
      <c r="D885" s="234"/>
      <c r="E885" s="237"/>
      <c r="F885" s="234"/>
      <c r="G885" s="237"/>
      <c r="H885" s="233"/>
      <c r="I885" s="234"/>
    </row>
    <row r="886" spans="1:9" ht="15">
      <c r="A886" s="233"/>
      <c r="B886" s="234"/>
      <c r="C886" s="236"/>
      <c r="D886" s="234"/>
      <c r="E886" s="237"/>
      <c r="F886" s="234"/>
      <c r="G886" s="237"/>
      <c r="H886" s="233"/>
      <c r="I886" s="234"/>
    </row>
    <row r="887" spans="1:9" ht="15">
      <c r="A887" s="233"/>
      <c r="B887" s="234"/>
      <c r="C887" s="236"/>
      <c r="D887" s="234"/>
      <c r="E887" s="237"/>
      <c r="F887" s="234"/>
      <c r="G887" s="237"/>
      <c r="H887" s="233"/>
      <c r="I887" s="234"/>
    </row>
    <row r="888" spans="1:9" ht="15">
      <c r="A888" s="233"/>
      <c r="B888" s="234"/>
      <c r="C888" s="236"/>
      <c r="D888" s="234"/>
      <c r="E888" s="237"/>
      <c r="F888" s="234"/>
      <c r="G888" s="237"/>
      <c r="H888" s="233"/>
      <c r="I888" s="234"/>
    </row>
    <row r="889" spans="1:9" ht="15">
      <c r="A889" s="233"/>
      <c r="B889" s="234"/>
      <c r="C889" s="236"/>
      <c r="D889" s="234"/>
      <c r="E889" s="237"/>
      <c r="F889" s="234"/>
      <c r="G889" s="237"/>
      <c r="H889" s="233"/>
      <c r="I889" s="234"/>
    </row>
    <row r="890" spans="1:9" ht="15">
      <c r="A890" s="233"/>
      <c r="B890" s="234"/>
      <c r="C890" s="236"/>
      <c r="D890" s="234"/>
      <c r="E890" s="237"/>
      <c r="F890" s="234"/>
      <c r="G890" s="237"/>
      <c r="H890" s="233"/>
      <c r="I890" s="234"/>
    </row>
    <row r="891" spans="1:9" ht="15">
      <c r="A891" s="233"/>
      <c r="B891" s="234"/>
      <c r="C891" s="236"/>
      <c r="D891" s="234"/>
      <c r="E891" s="237"/>
      <c r="F891" s="234"/>
      <c r="G891" s="237"/>
      <c r="H891" s="233"/>
      <c r="I891" s="234"/>
    </row>
    <row r="892" spans="1:9" ht="15">
      <c r="A892" s="233"/>
      <c r="B892" s="234"/>
      <c r="C892" s="236"/>
      <c r="D892" s="234"/>
      <c r="E892" s="237"/>
      <c r="F892" s="234"/>
      <c r="G892" s="237"/>
      <c r="H892" s="233"/>
      <c r="I892" s="234"/>
    </row>
    <row r="893" spans="1:9" ht="15">
      <c r="A893" s="233"/>
      <c r="B893" s="234"/>
      <c r="C893" s="236"/>
      <c r="D893" s="234"/>
      <c r="E893" s="237"/>
      <c r="F893" s="234"/>
      <c r="G893" s="237"/>
      <c r="H893" s="233"/>
      <c r="I893" s="234"/>
    </row>
    <row r="894" spans="1:9" ht="15">
      <c r="A894" s="233"/>
      <c r="B894" s="234"/>
      <c r="C894" s="236"/>
      <c r="D894" s="234"/>
      <c r="E894" s="237"/>
      <c r="F894" s="234"/>
      <c r="G894" s="237"/>
      <c r="H894" s="233"/>
      <c r="I894" s="234"/>
    </row>
    <row r="895" spans="1:9" ht="15">
      <c r="A895" s="233"/>
      <c r="B895" s="234"/>
      <c r="C895" s="236"/>
      <c r="D895" s="234"/>
      <c r="E895" s="237"/>
      <c r="F895" s="234"/>
      <c r="G895" s="237"/>
      <c r="H895" s="233"/>
      <c r="I895" s="234"/>
    </row>
    <row r="896" spans="1:9" ht="15">
      <c r="A896" s="233"/>
      <c r="B896" s="234"/>
      <c r="C896" s="236"/>
      <c r="D896" s="234"/>
      <c r="E896" s="237"/>
      <c r="F896" s="234"/>
      <c r="G896" s="237"/>
      <c r="H896" s="233"/>
      <c r="I896" s="234"/>
    </row>
    <row r="897" spans="1:9" ht="15">
      <c r="A897" s="233"/>
      <c r="B897" s="234"/>
      <c r="C897" s="236"/>
      <c r="D897" s="234"/>
      <c r="E897" s="237"/>
      <c r="F897" s="234"/>
      <c r="G897" s="237"/>
      <c r="H897" s="233"/>
      <c r="I897" s="234"/>
    </row>
    <row r="898" spans="1:9" ht="15">
      <c r="A898" s="233"/>
      <c r="B898" s="234"/>
      <c r="C898" s="236"/>
      <c r="D898" s="234"/>
      <c r="E898" s="237"/>
      <c r="F898" s="234"/>
      <c r="G898" s="237"/>
      <c r="H898" s="233"/>
      <c r="I898" s="234"/>
    </row>
    <row r="899" spans="1:9" ht="15">
      <c r="A899" s="233"/>
      <c r="B899" s="234"/>
      <c r="C899" s="236"/>
      <c r="D899" s="234"/>
      <c r="E899" s="237"/>
      <c r="F899" s="234"/>
      <c r="G899" s="237"/>
      <c r="H899" s="233"/>
      <c r="I899" s="234"/>
    </row>
    <row r="900" spans="1:9" ht="15">
      <c r="A900" s="233"/>
      <c r="B900" s="234"/>
      <c r="C900" s="236"/>
      <c r="D900" s="234"/>
      <c r="E900" s="237"/>
      <c r="F900" s="234"/>
      <c r="G900" s="237"/>
      <c r="H900" s="233"/>
      <c r="I900" s="234"/>
    </row>
    <row r="901" spans="1:9" ht="15">
      <c r="A901" s="233"/>
      <c r="B901" s="234"/>
      <c r="C901" s="236"/>
      <c r="D901" s="234"/>
      <c r="E901" s="237"/>
      <c r="F901" s="234"/>
      <c r="G901" s="237"/>
      <c r="H901" s="233"/>
      <c r="I901" s="234"/>
    </row>
    <row r="902" spans="1:9" ht="15">
      <c r="A902" s="233"/>
      <c r="B902" s="234"/>
      <c r="C902" s="236"/>
      <c r="D902" s="234"/>
      <c r="E902" s="237"/>
      <c r="F902" s="234"/>
      <c r="G902" s="237"/>
      <c r="H902" s="233"/>
      <c r="I902" s="234"/>
    </row>
    <row r="903" spans="1:9" ht="15">
      <c r="A903" s="233"/>
      <c r="B903" s="234"/>
      <c r="C903" s="236"/>
      <c r="D903" s="234"/>
      <c r="E903" s="237"/>
      <c r="F903" s="234"/>
      <c r="G903" s="237"/>
      <c r="H903" s="233"/>
      <c r="I903" s="234"/>
    </row>
    <row r="904" spans="1:9" ht="15">
      <c r="A904" s="233"/>
      <c r="B904" s="234"/>
      <c r="C904" s="236"/>
      <c r="D904" s="234"/>
      <c r="E904" s="237"/>
      <c r="F904" s="234"/>
      <c r="G904" s="237"/>
      <c r="H904" s="233"/>
      <c r="I904" s="234"/>
    </row>
    <row r="905" spans="1:9" ht="15">
      <c r="A905" s="233"/>
      <c r="B905" s="234"/>
      <c r="C905" s="236"/>
      <c r="D905" s="234"/>
      <c r="E905" s="237"/>
      <c r="F905" s="234"/>
      <c r="G905" s="237"/>
      <c r="H905" s="233"/>
      <c r="I905" s="234"/>
    </row>
    <row r="906" spans="1:9" ht="15">
      <c r="A906" s="233"/>
      <c r="B906" s="234"/>
      <c r="C906" s="236"/>
      <c r="D906" s="234"/>
      <c r="E906" s="237"/>
      <c r="F906" s="234"/>
      <c r="G906" s="237"/>
      <c r="H906" s="233"/>
      <c r="I906" s="234"/>
    </row>
    <row r="907" spans="1:9" ht="15">
      <c r="A907" s="233"/>
      <c r="B907" s="234"/>
      <c r="C907" s="236"/>
      <c r="D907" s="234"/>
      <c r="E907" s="237"/>
      <c r="F907" s="234"/>
      <c r="G907" s="237"/>
      <c r="H907" s="233"/>
      <c r="I907" s="234"/>
    </row>
    <row r="908" spans="1:9" ht="15">
      <c r="A908" s="233"/>
      <c r="B908" s="234"/>
      <c r="C908" s="236"/>
      <c r="D908" s="234"/>
      <c r="E908" s="237"/>
      <c r="F908" s="234"/>
      <c r="G908" s="237"/>
      <c r="H908" s="233"/>
      <c r="I908" s="234"/>
    </row>
    <row r="909" spans="1:9" ht="15">
      <c r="A909" s="233"/>
      <c r="B909" s="234"/>
      <c r="C909" s="236"/>
      <c r="D909" s="234"/>
      <c r="E909" s="237"/>
      <c r="F909" s="234"/>
      <c r="G909" s="237"/>
      <c r="H909" s="233"/>
      <c r="I909" s="234"/>
    </row>
    <row r="910" spans="1:9" ht="15">
      <c r="A910" s="233"/>
      <c r="B910" s="234"/>
      <c r="C910" s="236"/>
      <c r="D910" s="234"/>
      <c r="E910" s="237"/>
      <c r="F910" s="234"/>
      <c r="G910" s="237"/>
      <c r="H910" s="233"/>
      <c r="I910" s="234"/>
    </row>
    <row r="911" spans="1:9" ht="15">
      <c r="A911" s="233"/>
      <c r="B911" s="234"/>
      <c r="C911" s="236"/>
      <c r="D911" s="234"/>
      <c r="E911" s="237"/>
      <c r="F911" s="234"/>
      <c r="G911" s="237"/>
      <c r="H911" s="233"/>
      <c r="I911" s="234"/>
    </row>
    <row r="912" spans="1:9" ht="15">
      <c r="A912" s="233"/>
      <c r="B912" s="234"/>
      <c r="C912" s="236"/>
      <c r="D912" s="234"/>
      <c r="E912" s="237"/>
      <c r="F912" s="234"/>
      <c r="G912" s="237"/>
      <c r="H912" s="233"/>
      <c r="I912" s="234"/>
    </row>
    <row r="913" spans="1:9" ht="15">
      <c r="A913" s="233"/>
      <c r="B913" s="234"/>
      <c r="C913" s="236"/>
      <c r="D913" s="234"/>
      <c r="E913" s="237"/>
      <c r="F913" s="234"/>
      <c r="G913" s="237"/>
      <c r="H913" s="233"/>
      <c r="I913" s="234"/>
    </row>
    <row r="914" spans="1:9" ht="15">
      <c r="A914" s="233"/>
      <c r="B914" s="234"/>
      <c r="C914" s="236"/>
      <c r="D914" s="234"/>
      <c r="E914" s="237"/>
      <c r="F914" s="234"/>
      <c r="G914" s="237"/>
      <c r="H914" s="233"/>
      <c r="I914" s="234"/>
    </row>
    <row r="915" spans="1:9" ht="15">
      <c r="A915" s="233"/>
      <c r="B915" s="234"/>
      <c r="C915" s="236"/>
      <c r="D915" s="234"/>
      <c r="E915" s="237"/>
      <c r="F915" s="234"/>
      <c r="G915" s="237"/>
      <c r="H915" s="233"/>
      <c r="I915" s="234"/>
    </row>
    <row r="916" spans="1:9" ht="15">
      <c r="A916" s="233"/>
      <c r="B916" s="234"/>
      <c r="C916" s="236"/>
      <c r="D916" s="234"/>
      <c r="E916" s="237"/>
      <c r="F916" s="234"/>
      <c r="G916" s="237"/>
      <c r="H916" s="233"/>
      <c r="I916" s="234"/>
    </row>
    <row r="917" spans="1:9" ht="15">
      <c r="A917" s="233"/>
      <c r="B917" s="234"/>
      <c r="C917" s="236"/>
      <c r="D917" s="234"/>
      <c r="E917" s="237"/>
      <c r="F917" s="234"/>
      <c r="G917" s="237"/>
      <c r="H917" s="233"/>
      <c r="I917" s="234"/>
    </row>
    <row r="918" spans="1:9" ht="15">
      <c r="A918" s="233"/>
      <c r="B918" s="234"/>
      <c r="C918" s="236"/>
      <c r="D918" s="234"/>
      <c r="E918" s="237"/>
      <c r="F918" s="234"/>
      <c r="G918" s="237"/>
      <c r="H918" s="233"/>
      <c r="I918" s="234"/>
    </row>
    <row r="919" spans="1:9" ht="15">
      <c r="A919" s="233"/>
      <c r="B919" s="234"/>
      <c r="C919" s="236"/>
      <c r="D919" s="234"/>
      <c r="E919" s="237"/>
      <c r="F919" s="234"/>
      <c r="G919" s="237"/>
      <c r="H919" s="233"/>
      <c r="I919" s="234"/>
    </row>
    <row r="920" spans="1:9" ht="15">
      <c r="A920" s="233"/>
      <c r="B920" s="234"/>
      <c r="C920" s="236"/>
      <c r="D920" s="234"/>
      <c r="E920" s="237"/>
      <c r="F920" s="234"/>
      <c r="G920" s="237"/>
      <c r="H920" s="233"/>
      <c r="I920" s="234"/>
    </row>
    <row r="921" spans="1:9" ht="15">
      <c r="A921" s="233"/>
      <c r="B921" s="234"/>
      <c r="C921" s="236"/>
      <c r="D921" s="234"/>
      <c r="E921" s="237"/>
      <c r="F921" s="234"/>
      <c r="G921" s="237"/>
      <c r="H921" s="233"/>
      <c r="I921" s="234"/>
    </row>
    <row r="922" spans="1:9" ht="15">
      <c r="A922" s="233"/>
      <c r="B922" s="234"/>
      <c r="C922" s="236"/>
      <c r="D922" s="234"/>
      <c r="E922" s="237"/>
      <c r="F922" s="234"/>
      <c r="G922" s="237"/>
      <c r="H922" s="233"/>
      <c r="I922" s="234"/>
    </row>
    <row r="923" spans="1:9" ht="15">
      <c r="A923" s="233"/>
      <c r="B923" s="234"/>
      <c r="C923" s="236"/>
      <c r="D923" s="234"/>
      <c r="E923" s="237"/>
      <c r="F923" s="234"/>
      <c r="G923" s="237"/>
      <c r="H923" s="233"/>
      <c r="I923" s="234"/>
    </row>
    <row r="924" spans="1:9" ht="15">
      <c r="A924" s="233"/>
      <c r="B924" s="234"/>
      <c r="C924" s="236"/>
      <c r="D924" s="234"/>
      <c r="E924" s="237"/>
      <c r="F924" s="234"/>
      <c r="G924" s="237"/>
      <c r="H924" s="233"/>
      <c r="I924" s="234"/>
    </row>
    <row r="925" spans="1:9" ht="15">
      <c r="A925" s="233"/>
      <c r="B925" s="234"/>
      <c r="C925" s="236"/>
      <c r="D925" s="234"/>
      <c r="E925" s="237"/>
      <c r="F925" s="234"/>
      <c r="G925" s="237"/>
      <c r="H925" s="233"/>
      <c r="I925" s="234"/>
    </row>
    <row r="926" spans="1:9" ht="15">
      <c r="A926" s="233"/>
      <c r="B926" s="234"/>
      <c r="C926" s="236"/>
      <c r="D926" s="234"/>
      <c r="E926" s="237"/>
      <c r="F926" s="234"/>
      <c r="G926" s="237"/>
      <c r="H926" s="233"/>
      <c r="I926" s="234"/>
    </row>
    <row r="927" spans="1:9" ht="15">
      <c r="A927" s="233"/>
      <c r="B927" s="234"/>
      <c r="C927" s="236"/>
      <c r="D927" s="234"/>
      <c r="E927" s="237"/>
      <c r="F927" s="234"/>
      <c r="G927" s="237"/>
      <c r="H927" s="233"/>
      <c r="I927" s="234"/>
    </row>
    <row r="928" spans="1:9" ht="15">
      <c r="A928" s="233"/>
      <c r="B928" s="234"/>
      <c r="C928" s="236"/>
      <c r="D928" s="234"/>
      <c r="E928" s="237"/>
      <c r="F928" s="234"/>
      <c r="G928" s="237"/>
      <c r="H928" s="233"/>
      <c r="I928" s="234"/>
    </row>
    <row r="929" spans="1:9" ht="15">
      <c r="A929" s="233"/>
      <c r="B929" s="234"/>
      <c r="C929" s="236"/>
      <c r="D929" s="234"/>
      <c r="E929" s="237"/>
      <c r="F929" s="234"/>
      <c r="G929" s="237"/>
      <c r="H929" s="233"/>
      <c r="I929" s="234"/>
    </row>
    <row r="930" spans="1:9" ht="15">
      <c r="A930" s="233"/>
      <c r="B930" s="234"/>
      <c r="C930" s="236"/>
      <c r="D930" s="234"/>
      <c r="E930" s="237"/>
      <c r="F930" s="234"/>
      <c r="G930" s="237"/>
      <c r="H930" s="233"/>
      <c r="I930" s="234"/>
    </row>
    <row r="931" spans="1:9" ht="15">
      <c r="A931" s="233"/>
      <c r="B931" s="234"/>
      <c r="C931" s="236"/>
      <c r="D931" s="234"/>
      <c r="E931" s="237"/>
      <c r="F931" s="234"/>
      <c r="G931" s="237"/>
      <c r="H931" s="233"/>
      <c r="I931" s="234"/>
    </row>
    <row r="932" spans="1:9" ht="15">
      <c r="A932" s="233"/>
      <c r="B932" s="234"/>
      <c r="C932" s="236"/>
      <c r="D932" s="234"/>
      <c r="E932" s="237"/>
      <c r="F932" s="234"/>
      <c r="G932" s="237"/>
      <c r="H932" s="233"/>
      <c r="I932" s="234"/>
    </row>
    <row r="933" spans="1:9" ht="15">
      <c r="A933" s="233"/>
      <c r="B933" s="234"/>
      <c r="C933" s="236"/>
      <c r="D933" s="234"/>
      <c r="E933" s="237"/>
      <c r="F933" s="234"/>
      <c r="G933" s="237"/>
      <c r="H933" s="233"/>
      <c r="I933" s="234"/>
    </row>
    <row r="934" spans="1:9" ht="15">
      <c r="A934" s="233"/>
      <c r="B934" s="234"/>
      <c r="C934" s="236"/>
      <c r="D934" s="234"/>
      <c r="E934" s="237"/>
      <c r="F934" s="234"/>
      <c r="G934" s="237"/>
      <c r="H934" s="233"/>
      <c r="I934" s="234"/>
    </row>
    <row r="935" spans="1:9" ht="15">
      <c r="A935" s="233"/>
      <c r="B935" s="234"/>
      <c r="C935" s="236"/>
      <c r="D935" s="234"/>
      <c r="E935" s="237"/>
      <c r="F935" s="234"/>
      <c r="G935" s="237"/>
      <c r="H935" s="233"/>
      <c r="I935" s="234"/>
    </row>
    <row r="936" spans="1:9" ht="15">
      <c r="A936" s="233"/>
      <c r="B936" s="234"/>
      <c r="C936" s="236"/>
      <c r="D936" s="234"/>
      <c r="E936" s="237"/>
      <c r="F936" s="234"/>
      <c r="G936" s="237"/>
      <c r="H936" s="233"/>
      <c r="I936" s="234"/>
    </row>
    <row r="937" spans="1:9" ht="15">
      <c r="A937" s="233"/>
      <c r="B937" s="234"/>
      <c r="C937" s="236"/>
      <c r="D937" s="234"/>
      <c r="E937" s="237"/>
      <c r="F937" s="234"/>
      <c r="G937" s="237"/>
      <c r="H937" s="233"/>
      <c r="I937" s="234"/>
    </row>
    <row r="938" spans="1:9" ht="15">
      <c r="A938" s="233"/>
      <c r="B938" s="234"/>
      <c r="C938" s="236"/>
      <c r="D938" s="234"/>
      <c r="E938" s="237"/>
      <c r="F938" s="234"/>
      <c r="G938" s="237"/>
      <c r="H938" s="233"/>
      <c r="I938" s="234"/>
    </row>
    <row r="939" spans="1:9" ht="15">
      <c r="A939" s="233"/>
      <c r="B939" s="234"/>
      <c r="C939" s="236"/>
      <c r="D939" s="234"/>
      <c r="E939" s="237"/>
      <c r="F939" s="234"/>
      <c r="G939" s="237"/>
      <c r="H939" s="233"/>
      <c r="I939" s="234"/>
    </row>
    <row r="940" spans="1:9" ht="15">
      <c r="A940" s="233"/>
      <c r="B940" s="234"/>
      <c r="C940" s="236"/>
      <c r="D940" s="234"/>
      <c r="E940" s="237"/>
      <c r="F940" s="234"/>
      <c r="G940" s="237"/>
      <c r="H940" s="233"/>
      <c r="I940" s="234"/>
    </row>
    <row r="941" spans="1:9" ht="15">
      <c r="A941" s="233"/>
      <c r="B941" s="234"/>
      <c r="C941" s="236"/>
      <c r="D941" s="234"/>
      <c r="E941" s="237"/>
      <c r="F941" s="234"/>
      <c r="G941" s="237"/>
      <c r="H941" s="233"/>
      <c r="I941" s="234"/>
    </row>
    <row r="942" spans="1:9" ht="15">
      <c r="A942" s="233"/>
      <c r="B942" s="234"/>
      <c r="C942" s="236"/>
      <c r="D942" s="234"/>
      <c r="E942" s="237"/>
      <c r="F942" s="234"/>
      <c r="G942" s="237"/>
      <c r="H942" s="233"/>
      <c r="I942" s="234"/>
    </row>
    <row r="943" spans="1:9" ht="15">
      <c r="A943" s="233"/>
      <c r="B943" s="234"/>
      <c r="C943" s="236"/>
      <c r="D943" s="234"/>
      <c r="E943" s="237"/>
      <c r="F943" s="234"/>
      <c r="G943" s="237"/>
      <c r="H943" s="233"/>
      <c r="I943" s="234"/>
    </row>
    <row r="944" spans="1:9" ht="15">
      <c r="A944" s="233"/>
      <c r="B944" s="234"/>
      <c r="C944" s="236"/>
      <c r="D944" s="234"/>
      <c r="E944" s="237"/>
      <c r="F944" s="234"/>
      <c r="G944" s="237"/>
      <c r="H944" s="233"/>
      <c r="I944" s="234"/>
    </row>
    <row r="945" spans="1:9" ht="15">
      <c r="A945" s="233"/>
      <c r="B945" s="234"/>
      <c r="C945" s="236"/>
      <c r="D945" s="234"/>
      <c r="E945" s="237"/>
      <c r="F945" s="234"/>
      <c r="G945" s="237"/>
      <c r="H945" s="233"/>
      <c r="I945" s="234"/>
    </row>
    <row r="946" spans="1:9" ht="15">
      <c r="A946" s="233"/>
      <c r="B946" s="234"/>
      <c r="C946" s="236"/>
      <c r="D946" s="234"/>
      <c r="E946" s="237"/>
      <c r="F946" s="234"/>
      <c r="G946" s="237"/>
      <c r="H946" s="233"/>
      <c r="I946" s="234"/>
    </row>
    <row r="947" spans="1:9" ht="15">
      <c r="A947" s="233"/>
      <c r="B947" s="234"/>
      <c r="C947" s="236"/>
      <c r="D947" s="234"/>
      <c r="E947" s="237"/>
      <c r="F947" s="234"/>
      <c r="G947" s="237"/>
      <c r="H947" s="233"/>
      <c r="I947" s="234"/>
    </row>
    <row r="948" spans="1:9" ht="15">
      <c r="A948" s="233"/>
      <c r="B948" s="234"/>
      <c r="C948" s="236"/>
      <c r="D948" s="234"/>
      <c r="E948" s="237"/>
      <c r="F948" s="234"/>
      <c r="G948" s="237"/>
      <c r="H948" s="233"/>
      <c r="I948" s="234"/>
    </row>
    <row r="949" spans="1:9" ht="15">
      <c r="A949" s="233"/>
      <c r="B949" s="234"/>
      <c r="C949" s="236"/>
      <c r="D949" s="234"/>
      <c r="E949" s="237"/>
      <c r="F949" s="234"/>
      <c r="G949" s="237"/>
      <c r="H949" s="233"/>
      <c r="I949" s="234"/>
    </row>
    <row r="950" spans="1:9" ht="15">
      <c r="A950" s="233"/>
      <c r="B950" s="234"/>
      <c r="C950" s="236"/>
      <c r="D950" s="234"/>
      <c r="E950" s="237"/>
      <c r="F950" s="234"/>
      <c r="G950" s="237"/>
      <c r="H950" s="233"/>
      <c r="I950" s="234"/>
    </row>
    <row r="951" spans="1:9" ht="15">
      <c r="A951" s="233"/>
      <c r="B951" s="234"/>
      <c r="C951" s="236"/>
      <c r="D951" s="234"/>
      <c r="E951" s="237"/>
      <c r="F951" s="234"/>
      <c r="G951" s="237"/>
      <c r="H951" s="233"/>
      <c r="I951" s="234"/>
    </row>
    <row r="952" spans="1:9" ht="15">
      <c r="A952" s="233"/>
      <c r="B952" s="234"/>
      <c r="C952" s="236"/>
      <c r="D952" s="234"/>
      <c r="E952" s="237"/>
      <c r="F952" s="234"/>
      <c r="G952" s="237"/>
      <c r="H952" s="233"/>
      <c r="I952" s="234"/>
    </row>
    <row r="953" spans="1:9" ht="15">
      <c r="A953" s="233"/>
      <c r="B953" s="234"/>
      <c r="C953" s="236"/>
      <c r="D953" s="234"/>
      <c r="E953" s="237"/>
      <c r="F953" s="234"/>
      <c r="G953" s="237"/>
      <c r="H953" s="233"/>
      <c r="I953" s="234"/>
    </row>
    <row r="954" spans="1:9" ht="15">
      <c r="A954" s="233"/>
      <c r="B954" s="234"/>
      <c r="C954" s="236"/>
      <c r="D954" s="234"/>
      <c r="E954" s="237"/>
      <c r="F954" s="234"/>
      <c r="G954" s="237"/>
      <c r="H954" s="233"/>
      <c r="I954" s="234"/>
    </row>
    <row r="955" spans="1:9" ht="15">
      <c r="A955" s="233"/>
      <c r="B955" s="234"/>
      <c r="C955" s="236"/>
      <c r="D955" s="234"/>
      <c r="E955" s="237"/>
      <c r="F955" s="234"/>
      <c r="G955" s="237"/>
      <c r="H955" s="233"/>
      <c r="I955" s="234"/>
    </row>
    <row r="956" spans="1:9" ht="15">
      <c r="A956" s="233"/>
      <c r="B956" s="234"/>
      <c r="C956" s="236"/>
      <c r="D956" s="234"/>
      <c r="E956" s="237"/>
      <c r="F956" s="234"/>
      <c r="G956" s="237"/>
      <c r="H956" s="233"/>
      <c r="I956" s="234"/>
    </row>
    <row r="957" spans="1:9" ht="15">
      <c r="A957" s="233"/>
      <c r="B957" s="234"/>
      <c r="C957" s="236"/>
      <c r="D957" s="234"/>
      <c r="E957" s="237"/>
      <c r="F957" s="234"/>
      <c r="G957" s="237"/>
      <c r="H957" s="233"/>
      <c r="I957" s="234"/>
    </row>
    <row r="958" spans="1:9" ht="15">
      <c r="A958" s="233"/>
      <c r="B958" s="234"/>
      <c r="C958" s="236"/>
      <c r="D958" s="234"/>
      <c r="E958" s="237"/>
      <c r="F958" s="234"/>
      <c r="G958" s="237"/>
      <c r="H958" s="233"/>
      <c r="I958" s="234"/>
    </row>
    <row r="959" spans="1:9" ht="15">
      <c r="A959" s="233"/>
      <c r="B959" s="234"/>
      <c r="C959" s="236"/>
      <c r="D959" s="234"/>
      <c r="E959" s="237"/>
      <c r="F959" s="234"/>
      <c r="G959" s="237"/>
      <c r="H959" s="233"/>
      <c r="I959" s="234"/>
    </row>
    <row r="960" spans="1:9" ht="15">
      <c r="A960" s="233"/>
      <c r="B960" s="234"/>
      <c r="C960" s="236"/>
      <c r="D960" s="234"/>
      <c r="E960" s="237"/>
      <c r="F960" s="234"/>
      <c r="G960" s="237"/>
      <c r="H960" s="233"/>
      <c r="I960" s="234"/>
    </row>
    <row r="961" spans="1:9" ht="15">
      <c r="A961" s="233"/>
      <c r="B961" s="234"/>
      <c r="C961" s="236"/>
      <c r="D961" s="234"/>
      <c r="E961" s="239"/>
      <c r="F961" s="234"/>
      <c r="G961" s="240"/>
      <c r="H961" s="233"/>
      <c r="I961" s="234"/>
    </row>
    <row r="962" spans="1:9" ht="15">
      <c r="A962" s="233"/>
      <c r="B962" s="234"/>
      <c r="C962" s="236"/>
      <c r="D962" s="234"/>
      <c r="E962" s="239"/>
      <c r="F962" s="234"/>
      <c r="G962" s="240"/>
      <c r="H962" s="233"/>
      <c r="I962" s="234"/>
    </row>
    <row r="963" spans="1:9" ht="15">
      <c r="A963" s="233"/>
      <c r="B963" s="234"/>
      <c r="C963" s="235"/>
      <c r="D963" s="233"/>
      <c r="E963" s="241"/>
      <c r="F963" s="233"/>
      <c r="G963" s="242"/>
      <c r="H963" s="233"/>
      <c r="I963" s="234"/>
    </row>
    <row r="964" spans="1:9" ht="15">
      <c r="A964" s="233"/>
      <c r="B964" s="234"/>
      <c r="C964" s="235"/>
      <c r="D964" s="233"/>
      <c r="E964" s="241"/>
      <c r="F964" s="233"/>
      <c r="G964" s="242"/>
      <c r="H964" s="233"/>
      <c r="I964" s="234"/>
    </row>
    <row r="965" spans="1:9" ht="15">
      <c r="A965" s="233"/>
      <c r="B965" s="233"/>
      <c r="C965" s="235"/>
      <c r="D965" s="233"/>
      <c r="E965" s="241"/>
      <c r="F965" s="233"/>
      <c r="G965" s="242"/>
      <c r="H965" s="233"/>
      <c r="I965" s="234"/>
    </row>
    <row r="966" spans="1:9" ht="15">
      <c r="A966" s="233"/>
      <c r="B966" s="233"/>
      <c r="C966" s="235"/>
      <c r="D966" s="233"/>
      <c r="E966" s="233"/>
      <c r="F966" s="233"/>
      <c r="G966" s="243"/>
      <c r="H966" s="233"/>
      <c r="I966" s="234"/>
    </row>
    <row r="967" spans="1:9" ht="15">
      <c r="A967" s="233"/>
      <c r="B967" s="233"/>
      <c r="C967" s="235"/>
      <c r="D967" s="233"/>
      <c r="E967" s="233"/>
      <c r="F967" s="233"/>
      <c r="G967" s="233"/>
      <c r="H967" s="233"/>
      <c r="I967" s="234"/>
    </row>
    <row r="968" spans="1:9" ht="15">
      <c r="A968" s="233"/>
      <c r="B968" s="233"/>
      <c r="C968" s="235"/>
      <c r="D968" s="233"/>
      <c r="E968" s="233"/>
      <c r="F968" s="233"/>
      <c r="G968" s="233"/>
      <c r="H968" s="233"/>
      <c r="I968" s="234"/>
    </row>
    <row r="969" spans="1:9" ht="15">
      <c r="A969" s="233"/>
      <c r="B969" s="233"/>
      <c r="C969" s="235"/>
      <c r="D969" s="233"/>
      <c r="E969" s="233"/>
      <c r="F969" s="233"/>
      <c r="G969" s="233"/>
      <c r="H969" s="233"/>
      <c r="I969" s="234"/>
    </row>
    <row r="970" spans="1:9" ht="15">
      <c r="A970" s="233"/>
      <c r="B970" s="233"/>
      <c r="C970" s="235"/>
      <c r="D970" s="233"/>
      <c r="E970" s="233"/>
      <c r="F970" s="233"/>
      <c r="G970" s="233"/>
      <c r="H970" s="233"/>
      <c r="I970" s="234"/>
    </row>
    <row r="971" spans="1:9" ht="15">
      <c r="A971" s="233"/>
      <c r="B971" s="233"/>
      <c r="C971" s="235"/>
      <c r="D971" s="233"/>
      <c r="E971" s="233"/>
      <c r="F971" s="233"/>
      <c r="G971" s="233"/>
      <c r="H971" s="233"/>
      <c r="I971" s="234"/>
    </row>
    <row r="972" spans="1:9" ht="15">
      <c r="A972" s="233"/>
      <c r="B972" s="233"/>
      <c r="C972" s="235"/>
      <c r="D972" s="233"/>
      <c r="E972" s="233"/>
      <c r="F972" s="233"/>
      <c r="G972" s="233"/>
      <c r="H972" s="233"/>
      <c r="I972" s="234"/>
    </row>
    <row r="973" spans="1:9" ht="15">
      <c r="A973" s="233"/>
      <c r="B973" s="233"/>
      <c r="C973" s="235"/>
      <c r="D973" s="233"/>
      <c r="E973" s="233"/>
      <c r="F973" s="233"/>
      <c r="G973" s="233"/>
      <c r="H973" s="233"/>
      <c r="I973" s="234"/>
    </row>
    <row r="974" spans="1:9" ht="15">
      <c r="A974" s="233"/>
      <c r="B974" s="233"/>
      <c r="C974" s="235"/>
      <c r="D974" s="233"/>
      <c r="E974" s="233"/>
      <c r="F974" s="233"/>
      <c r="G974" s="233"/>
      <c r="H974" s="233"/>
      <c r="I974" s="234"/>
    </row>
    <row r="975" spans="1:9" ht="15">
      <c r="A975" s="233"/>
      <c r="B975" s="233"/>
      <c r="C975" s="235"/>
      <c r="D975" s="233"/>
      <c r="E975" s="233"/>
      <c r="F975" s="233"/>
      <c r="G975" s="233"/>
      <c r="H975" s="233"/>
      <c r="I975" s="234"/>
    </row>
    <row r="976" spans="1:9" ht="15">
      <c r="A976" s="233"/>
      <c r="B976" s="233"/>
      <c r="C976" s="235"/>
      <c r="D976" s="233"/>
      <c r="E976" s="233"/>
      <c r="F976" s="233"/>
      <c r="G976" s="233"/>
      <c r="H976" s="233"/>
      <c r="I976" s="234"/>
    </row>
    <row r="977" spans="1:9" ht="15">
      <c r="A977" s="233"/>
      <c r="B977" s="233"/>
      <c r="C977" s="235"/>
      <c r="D977" s="233"/>
      <c r="E977" s="233"/>
      <c r="F977" s="233"/>
      <c r="G977" s="233"/>
      <c r="H977" s="233"/>
      <c r="I977" s="234"/>
    </row>
    <row r="978" spans="1:9" ht="15">
      <c r="A978" s="233"/>
      <c r="B978" s="233"/>
      <c r="C978" s="235"/>
      <c r="D978" s="233"/>
      <c r="E978" s="233"/>
      <c r="F978" s="233"/>
      <c r="G978" s="233"/>
      <c r="H978" s="233"/>
      <c r="I978" s="234"/>
    </row>
    <row r="979" spans="1:9" ht="15">
      <c r="A979" s="233"/>
      <c r="B979" s="233"/>
      <c r="C979" s="235"/>
      <c r="D979" s="233"/>
      <c r="E979" s="233"/>
      <c r="F979" s="233"/>
      <c r="G979" s="233"/>
      <c r="H979" s="233"/>
      <c r="I979" s="234"/>
    </row>
    <row r="980" spans="1:9" ht="15">
      <c r="A980" s="233"/>
      <c r="B980" s="233"/>
      <c r="C980" s="235"/>
      <c r="D980" s="233"/>
      <c r="E980" s="233"/>
      <c r="F980" s="233"/>
      <c r="G980" s="233"/>
      <c r="H980" s="233"/>
      <c r="I980" s="234"/>
    </row>
    <row r="981" spans="1:9" ht="15">
      <c r="A981" s="233"/>
      <c r="B981" s="233"/>
      <c r="C981" s="235"/>
      <c r="D981" s="233"/>
      <c r="E981" s="233"/>
      <c r="F981" s="233"/>
      <c r="G981" s="233"/>
      <c r="H981" s="233"/>
      <c r="I981" s="234"/>
    </row>
    <row r="982" spans="1:9" ht="15">
      <c r="A982" s="233"/>
      <c r="B982" s="233"/>
      <c r="C982" s="235"/>
      <c r="D982" s="233"/>
      <c r="E982" s="233"/>
      <c r="F982" s="233"/>
      <c r="G982" s="233"/>
      <c r="H982" s="233"/>
      <c r="I982" s="234"/>
    </row>
    <row r="983" spans="1:9" ht="15">
      <c r="A983" s="233"/>
      <c r="B983" s="233"/>
      <c r="C983" s="235"/>
      <c r="D983" s="233"/>
      <c r="E983" s="233"/>
      <c r="F983" s="233"/>
      <c r="G983" s="233"/>
      <c r="H983" s="233"/>
      <c r="I983" s="234"/>
    </row>
    <row r="984" spans="1:9" ht="15">
      <c r="A984" s="233"/>
      <c r="B984" s="233"/>
      <c r="C984" s="235"/>
      <c r="D984" s="233"/>
      <c r="E984" s="233"/>
      <c r="F984" s="233"/>
      <c r="G984" s="233"/>
      <c r="H984" s="233"/>
      <c r="I984" s="234"/>
    </row>
    <row r="985" spans="1:9" ht="15">
      <c r="A985" s="233"/>
      <c r="B985" s="233"/>
      <c r="C985" s="235"/>
      <c r="D985" s="233"/>
      <c r="E985" s="233"/>
      <c r="F985" s="233"/>
      <c r="G985" s="233"/>
      <c r="H985" s="233"/>
      <c r="I985" s="234"/>
    </row>
    <row r="986" spans="1:9" ht="15">
      <c r="A986" s="233"/>
      <c r="B986" s="233"/>
      <c r="C986" s="235"/>
      <c r="D986" s="233"/>
      <c r="E986" s="233"/>
      <c r="F986" s="233"/>
      <c r="G986" s="233"/>
      <c r="H986" s="233"/>
      <c r="I986" s="234"/>
    </row>
    <row r="987" spans="1:9" ht="15">
      <c r="A987" s="233"/>
      <c r="B987" s="233"/>
      <c r="C987" s="235"/>
      <c r="D987" s="233"/>
      <c r="E987" s="233"/>
      <c r="F987" s="233"/>
      <c r="G987" s="233"/>
      <c r="H987" s="233"/>
      <c r="I987" s="234"/>
    </row>
    <row r="988" spans="1:9" ht="15">
      <c r="A988" s="233"/>
      <c r="B988" s="233"/>
      <c r="C988" s="235"/>
      <c r="D988" s="233"/>
      <c r="E988" s="233"/>
      <c r="F988" s="233"/>
      <c r="G988" s="233"/>
      <c r="H988" s="233"/>
      <c r="I988" s="234"/>
    </row>
    <row r="989" spans="1:9" ht="15">
      <c r="A989" s="233"/>
      <c r="B989" s="233"/>
      <c r="C989" s="235"/>
      <c r="D989" s="233"/>
      <c r="E989" s="233"/>
      <c r="F989" s="233"/>
      <c r="G989" s="233"/>
      <c r="H989" s="233"/>
      <c r="I989" s="234"/>
    </row>
    <row r="990" spans="1:9" ht="15">
      <c r="A990" s="233"/>
      <c r="B990" s="233"/>
      <c r="C990" s="235"/>
      <c r="D990" s="233"/>
      <c r="E990" s="233"/>
      <c r="F990" s="233"/>
      <c r="G990" s="233"/>
      <c r="H990" s="233"/>
      <c r="I990" s="234"/>
    </row>
    <row r="991" spans="1:9" ht="15">
      <c r="A991" s="233"/>
      <c r="B991" s="233"/>
      <c r="C991" s="235"/>
      <c r="D991" s="233"/>
      <c r="E991" s="233"/>
      <c r="F991" s="233"/>
      <c r="G991" s="233"/>
      <c r="H991" s="233"/>
      <c r="I991" s="234"/>
    </row>
    <row r="992" spans="1:9" ht="15">
      <c r="A992" s="233"/>
      <c r="B992" s="233"/>
      <c r="C992" s="235"/>
      <c r="D992" s="233"/>
      <c r="E992" s="233"/>
      <c r="F992" s="233"/>
      <c r="G992" s="233"/>
      <c r="H992" s="233"/>
      <c r="I992" s="234"/>
    </row>
    <row r="993" spans="1:9" ht="15">
      <c r="A993" s="233"/>
      <c r="B993" s="233"/>
      <c r="C993" s="235"/>
      <c r="D993" s="233"/>
      <c r="E993" s="233"/>
      <c r="F993" s="233"/>
      <c r="G993" s="233"/>
      <c r="H993" s="233"/>
      <c r="I993" s="234"/>
    </row>
    <row r="994" spans="1:9" ht="15">
      <c r="A994" s="233"/>
      <c r="B994" s="233"/>
      <c r="C994" s="235"/>
      <c r="D994" s="233"/>
      <c r="E994" s="233"/>
      <c r="F994" s="233"/>
      <c r="G994" s="233"/>
      <c r="H994" s="233"/>
      <c r="I994" s="234"/>
    </row>
    <row r="995" spans="1:9" ht="15">
      <c r="A995" s="233"/>
      <c r="B995" s="233"/>
      <c r="C995" s="235"/>
      <c r="D995" s="233"/>
      <c r="E995" s="233"/>
      <c r="F995" s="233"/>
      <c r="G995" s="233"/>
      <c r="H995" s="233"/>
      <c r="I995" s="234"/>
    </row>
    <row r="996" spans="1:9" ht="15">
      <c r="A996" s="233"/>
      <c r="B996" s="233"/>
      <c r="C996" s="235"/>
      <c r="D996" s="233"/>
      <c r="E996" s="233"/>
      <c r="F996" s="233"/>
      <c r="G996" s="233"/>
      <c r="H996" s="233"/>
      <c r="I996" s="234"/>
    </row>
    <row r="997" spans="1:9" ht="15">
      <c r="A997" s="233"/>
      <c r="B997" s="233"/>
      <c r="C997" s="235"/>
      <c r="D997" s="233"/>
      <c r="E997" s="233"/>
      <c r="F997" s="233"/>
      <c r="G997" s="233"/>
      <c r="H997" s="233"/>
      <c r="I997" s="234"/>
    </row>
    <row r="998" spans="1:9" ht="15">
      <c r="A998" s="233"/>
      <c r="B998" s="233"/>
      <c r="C998" s="235"/>
      <c r="D998" s="233"/>
      <c r="E998" s="233"/>
      <c r="F998" s="233"/>
      <c r="G998" s="233"/>
      <c r="H998" s="233"/>
      <c r="I998" s="234"/>
    </row>
    <row r="999" spans="1:9" ht="15">
      <c r="A999" s="233"/>
      <c r="B999" s="233"/>
      <c r="C999" s="235"/>
      <c r="D999" s="233"/>
      <c r="E999" s="233"/>
      <c r="F999" s="233"/>
      <c r="G999" s="233"/>
      <c r="H999" s="233"/>
      <c r="I999" s="234"/>
    </row>
    <row r="1000" spans="1:9" ht="15">
      <c r="A1000" s="233"/>
      <c r="B1000" s="233"/>
      <c r="C1000" s="235"/>
      <c r="D1000" s="233"/>
      <c r="E1000" s="233"/>
      <c r="F1000" s="233"/>
      <c r="G1000" s="233"/>
      <c r="H1000" s="233"/>
      <c r="I1000" s="234"/>
    </row>
    <row r="1001" spans="1:9" ht="15">
      <c r="A1001" s="233"/>
      <c r="B1001" s="233"/>
      <c r="C1001" s="235"/>
      <c r="D1001" s="233"/>
      <c r="E1001" s="233"/>
      <c r="F1001" s="233"/>
      <c r="G1001" s="233"/>
      <c r="H1001" s="233"/>
      <c r="I1001" s="234"/>
    </row>
    <row r="1002" spans="1:9" ht="15">
      <c r="A1002" s="233"/>
      <c r="B1002" s="233"/>
      <c r="C1002" s="235"/>
      <c r="D1002" s="233"/>
      <c r="E1002" s="233"/>
      <c r="F1002" s="233"/>
      <c r="G1002" s="233"/>
      <c r="H1002" s="233"/>
      <c r="I1002" s="234"/>
    </row>
    <row r="1003" spans="1:9" ht="15">
      <c r="A1003" s="233"/>
      <c r="B1003" s="233"/>
      <c r="C1003" s="235"/>
      <c r="D1003" s="233"/>
      <c r="E1003" s="233"/>
      <c r="F1003" s="233"/>
      <c r="G1003" s="233"/>
      <c r="H1003" s="233"/>
      <c r="I1003" s="234"/>
    </row>
    <row r="1004" spans="1:9" ht="15">
      <c r="A1004" s="233"/>
      <c r="B1004" s="233"/>
      <c r="C1004" s="235"/>
      <c r="D1004" s="233"/>
      <c r="E1004" s="233"/>
      <c r="F1004" s="233"/>
      <c r="G1004" s="233"/>
      <c r="H1004" s="233"/>
      <c r="I1004" s="234"/>
    </row>
    <row r="1005" spans="1:9" ht="15">
      <c r="A1005" s="233"/>
      <c r="B1005" s="233"/>
      <c r="C1005" s="235"/>
      <c r="D1005" s="233"/>
      <c r="E1005" s="233"/>
      <c r="F1005" s="233"/>
      <c r="G1005" s="233"/>
      <c r="H1005" s="233"/>
      <c r="I1005" s="234"/>
    </row>
    <row r="1006" spans="1:9" ht="15">
      <c r="A1006" s="233"/>
      <c r="B1006" s="233"/>
      <c r="C1006" s="235"/>
      <c r="D1006" s="233"/>
      <c r="E1006" s="233"/>
      <c r="F1006" s="233"/>
      <c r="G1006" s="233"/>
      <c r="H1006" s="233"/>
      <c r="I1006" s="234"/>
    </row>
  </sheetData>
  <sheetProtection password="9E5E" sheet="1"/>
  <mergeCells count="6">
    <mergeCell ref="I2:I3"/>
    <mergeCell ref="B2:B3"/>
    <mergeCell ref="C2:C3"/>
    <mergeCell ref="D2:D3"/>
    <mergeCell ref="F2:F3"/>
    <mergeCell ref="H2:H3"/>
  </mergeCells>
  <printOptions/>
  <pageMargins left="0.7" right="0.7" top="0.75" bottom="0.75" header="0.3" footer="0.3"/>
  <pageSetup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7:E16"/>
  <sheetViews>
    <sheetView zoomScalePageLayoutView="0" workbookViewId="0" topLeftCell="A3">
      <selection activeCell="F16" sqref="F16"/>
    </sheetView>
  </sheetViews>
  <sheetFormatPr defaultColWidth="9.140625" defaultRowHeight="15"/>
  <cols>
    <col min="1" max="1" width="11.28125" style="122" customWidth="1"/>
    <col min="2" max="16384" width="9.140625" style="122" customWidth="1"/>
  </cols>
  <sheetData>
    <row r="6" ht="15"/>
    <row r="7" spans="1:3" ht="15.75">
      <c r="A7" s="120" t="s">
        <v>1580</v>
      </c>
      <c r="B7" s="121" t="s">
        <v>740</v>
      </c>
      <c r="C7" s="121" t="s">
        <v>1578</v>
      </c>
    </row>
    <row r="8" spans="1:5" ht="15.75">
      <c r="A8" s="120" t="s">
        <v>1581</v>
      </c>
      <c r="B8" s="121" t="s">
        <v>1572</v>
      </c>
      <c r="C8" s="121" t="s">
        <v>1579</v>
      </c>
      <c r="D8" s="123"/>
      <c r="E8" s="123"/>
    </row>
    <row r="9" spans="1:5" ht="15">
      <c r="A9" s="123"/>
      <c r="B9" s="123"/>
      <c r="C9" s="123"/>
      <c r="D9" s="123"/>
      <c r="E9" s="123"/>
    </row>
    <row r="10" spans="1:5" ht="15">
      <c r="A10" s="123"/>
      <c r="B10" s="123"/>
      <c r="C10" s="123"/>
      <c r="D10" s="123"/>
      <c r="E10" s="123"/>
    </row>
    <row r="11" spans="1:5" ht="15">
      <c r="A11" s="123"/>
      <c r="B11" s="123"/>
      <c r="C11" s="123"/>
      <c r="D11" s="123"/>
      <c r="E11" s="123"/>
    </row>
    <row r="12" spans="1:5" ht="15">
      <c r="A12" s="123"/>
      <c r="B12" s="123"/>
      <c r="C12" s="123"/>
      <c r="D12" s="123"/>
      <c r="E12" s="123"/>
    </row>
    <row r="13" spans="1:5" ht="15">
      <c r="A13" s="123"/>
      <c r="B13" s="123"/>
      <c r="C13" s="123"/>
      <c r="D13" s="123"/>
      <c r="E13" s="123"/>
    </row>
    <row r="14" spans="1:5" ht="15">
      <c r="A14" s="123"/>
      <c r="B14" s="123"/>
      <c r="C14" s="123"/>
      <c r="D14" s="123"/>
      <c r="E14" s="123"/>
    </row>
    <row r="15" spans="1:5" ht="15">
      <c r="A15" s="123"/>
      <c r="B15" s="123"/>
      <c r="C15" s="123"/>
      <c r="D15" s="123"/>
      <c r="E15" s="123"/>
    </row>
    <row r="16" spans="4:5" ht="15">
      <c r="D16" s="123"/>
      <c r="E16" s="123"/>
    </row>
  </sheetData>
  <sheetProtection password="9E5E" sheet="1" selectLockedCells="1" selectUnlockedCells="1"/>
  <printOptions/>
  <pageMargins left="0.7" right="0.7" top="0.75" bottom="0.75" header="0.3" footer="0.3"/>
  <pageSetup horizontalDpi="600" verticalDpi="600" orientation="portrait" scale="48" r:id="rId3"/>
  <legacyDrawing r:id="rId2"/>
  <oleObjects>
    <oleObject progId="Document" dvAspect="DVASPECT_ICON" shapeId="155602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7:M19"/>
  <sheetViews>
    <sheetView workbookViewId="0" topLeftCell="A1">
      <selection activeCell="O19" sqref="O19"/>
    </sheetView>
  </sheetViews>
  <sheetFormatPr defaultColWidth="9.140625" defaultRowHeight="15"/>
  <cols>
    <col min="1" max="16384" width="9.140625" style="62" customWidth="1"/>
  </cols>
  <sheetData>
    <row r="7" spans="2:3" ht="42">
      <c r="B7" s="76"/>
      <c r="C7" s="76"/>
    </row>
    <row r="8" spans="3:13" ht="15">
      <c r="C8" s="75"/>
      <c r="M8" s="74"/>
    </row>
    <row r="10" spans="7:10" ht="15">
      <c r="G10" s="73"/>
      <c r="H10" s="73"/>
      <c r="I10" s="73"/>
      <c r="J10" s="73"/>
    </row>
    <row r="11" spans="3:10" ht="42">
      <c r="C11" s="67"/>
      <c r="D11" s="72"/>
      <c r="E11" s="72"/>
      <c r="F11" s="71"/>
      <c r="G11" s="70" t="s">
        <v>1639</v>
      </c>
      <c r="H11" s="70"/>
      <c r="I11" s="69"/>
      <c r="J11" s="69"/>
    </row>
    <row r="12" spans="3:10" ht="21">
      <c r="C12" s="67"/>
      <c r="D12" s="64"/>
      <c r="E12" s="64"/>
      <c r="F12" s="64"/>
      <c r="G12" s="68" t="s">
        <v>1641</v>
      </c>
      <c r="H12" s="63"/>
      <c r="I12" s="63"/>
      <c r="J12" s="63"/>
    </row>
    <row r="13" spans="3:10" ht="21">
      <c r="C13" s="67"/>
      <c r="D13" s="64"/>
      <c r="E13" s="64"/>
      <c r="F13" s="64"/>
      <c r="G13" s="63" t="s">
        <v>1637</v>
      </c>
      <c r="H13" s="63"/>
      <c r="I13" s="63"/>
      <c r="J13" s="63"/>
    </row>
    <row r="14" spans="3:10" ht="21">
      <c r="C14" s="67"/>
      <c r="D14" s="64"/>
      <c r="E14" s="63"/>
      <c r="F14" s="63"/>
      <c r="G14" s="63"/>
      <c r="H14" s="63"/>
      <c r="I14" s="63"/>
      <c r="J14" s="64"/>
    </row>
    <row r="15" spans="2:10" ht="21">
      <c r="B15" s="66"/>
      <c r="C15" s="65"/>
      <c r="D15" s="64"/>
      <c r="E15" s="64"/>
      <c r="F15" s="64"/>
      <c r="G15" s="63" t="s">
        <v>1638</v>
      </c>
      <c r="H15" s="63"/>
      <c r="I15" s="63"/>
      <c r="J15" s="63"/>
    </row>
    <row r="16" spans="4:10" ht="21">
      <c r="D16" s="64"/>
      <c r="E16" s="64"/>
      <c r="F16" s="64"/>
      <c r="G16" s="63" t="s">
        <v>1591</v>
      </c>
      <c r="H16" s="63"/>
      <c r="I16" s="64"/>
      <c r="J16" s="63"/>
    </row>
    <row r="17" spans="4:10" ht="21">
      <c r="D17" s="64"/>
      <c r="E17" s="64"/>
      <c r="F17" s="63"/>
      <c r="G17" s="63" t="s">
        <v>1592</v>
      </c>
      <c r="H17" s="63"/>
      <c r="I17" s="64"/>
      <c r="J17" s="63"/>
    </row>
    <row r="18" spans="4:10" ht="21">
      <c r="D18" s="64"/>
      <c r="E18" s="64"/>
      <c r="F18" s="63"/>
      <c r="G18" s="63" t="s">
        <v>1593</v>
      </c>
      <c r="H18" s="63"/>
      <c r="I18" s="64"/>
      <c r="J18" s="63"/>
    </row>
    <row r="19" spans="4:10" ht="21">
      <c r="D19" s="64"/>
      <c r="E19" s="64"/>
      <c r="F19" s="64"/>
      <c r="G19" s="63"/>
      <c r="H19" s="63"/>
      <c r="I19" s="63"/>
      <c r="J19" s="63"/>
    </row>
  </sheetData>
  <sheetProtection password="9E5E" sheet="1" selectLockedCells="1" selectUnlockedCells="1"/>
  <printOptions/>
  <pageMargins left="0.7" right="0.7" top="0.75" bottom="0.75" header="0.3" footer="0.3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 User</dc:creator>
  <cp:keywords/>
  <dc:description/>
  <cp:lastModifiedBy>Raquel Herrera</cp:lastModifiedBy>
  <cp:lastPrinted>2011-10-25T13:33:22Z</cp:lastPrinted>
  <dcterms:created xsi:type="dcterms:W3CDTF">2010-02-26T18:25:06Z</dcterms:created>
  <dcterms:modified xsi:type="dcterms:W3CDTF">2011-10-25T19:32:44Z</dcterms:modified>
  <cp:category/>
  <cp:version/>
  <cp:contentType/>
  <cp:contentStatus/>
</cp:coreProperties>
</file>