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My Documents\a Op Center\Spreadsheets\ISE\"/>
    </mc:Choice>
  </mc:AlternateContent>
  <xr:revisionPtr revIDLastSave="0" documentId="8_{B95AF350-74A5-471C-A88B-4A56655F3594}" xr6:coauthVersionLast="41" xr6:coauthVersionMax="41" xr10:uidLastSave="{00000000-0000-0000-0000-000000000000}"/>
  <bookViews>
    <workbookView xWindow="-120" yWindow="-120" windowWidth="25440" windowHeight="15390" xr2:uid="{00000000-000D-0000-FFFF-FFFF00000000}"/>
  </bookViews>
  <sheets>
    <sheet name="Sheet1" sheetId="1" r:id="rId1"/>
    <sheet name="Sheet2" sheetId="2" r:id="rId2"/>
    <sheet name="Sheet3" sheetId="3" r:id="rId3"/>
  </sheets>
  <definedNames>
    <definedName name="_xlnm.Print_Area" localSheetId="0">Sheet1!$A$1:$H$119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1" l="1"/>
  <c r="C22" i="1"/>
  <c r="C16" i="1"/>
  <c r="H43" i="1"/>
  <c r="C77" i="1" l="1"/>
  <c r="H25" i="1" l="1"/>
  <c r="C25" i="1"/>
  <c r="C66" i="1" l="1"/>
  <c r="C82" i="1" l="1"/>
  <c r="C85" i="1"/>
  <c r="C87" i="1" l="1"/>
  <c r="C89" i="1" s="1"/>
  <c r="D34" i="3"/>
  <c r="C34" i="3"/>
  <c r="D32" i="3"/>
  <c r="C32" i="3"/>
  <c r="D30" i="3"/>
  <c r="C30" i="3"/>
  <c r="D24" i="3"/>
  <c r="C24" i="3"/>
  <c r="D21" i="3"/>
  <c r="C21" i="3"/>
  <c r="D19" i="3"/>
  <c r="D25" i="3" s="1"/>
  <c r="C19" i="3"/>
  <c r="D12" i="3"/>
  <c r="C12" i="3"/>
  <c r="D10" i="3"/>
  <c r="C10" i="3"/>
  <c r="D8" i="3"/>
  <c r="C8" i="3"/>
  <c r="C14" i="3" s="1"/>
  <c r="C25" i="3" l="1"/>
  <c r="C36" i="3"/>
  <c r="C38" i="3" s="1"/>
  <c r="D14" i="3"/>
  <c r="B142" i="1" l="1"/>
  <c r="H28" i="1" l="1"/>
  <c r="C19" i="1"/>
  <c r="H22" i="1"/>
  <c r="H19" i="1"/>
  <c r="H16" i="1"/>
  <c r="H40" i="1" l="1"/>
  <c r="H38" i="1"/>
  <c r="H36" i="1"/>
  <c r="H34" i="1"/>
  <c r="H45" i="1" l="1"/>
  <c r="C45" i="1"/>
</calcChain>
</file>

<file path=xl/sharedStrings.xml><?xml version="1.0" encoding="utf-8"?>
<sst xmlns="http://schemas.openxmlformats.org/spreadsheetml/2006/main" count="163" uniqueCount="116">
  <si>
    <t>Employment Incentives</t>
  </si>
  <si>
    <t xml:space="preserve">Individual’s Name: </t>
  </si>
  <si>
    <t>DDS#</t>
  </si>
  <si>
    <t>LON:</t>
  </si>
  <si>
    <t>Service Category:</t>
  </si>
  <si>
    <t>Provider Name:</t>
  </si>
  <si>
    <t>Case Mgr:</t>
  </si>
  <si>
    <t>yes/no</t>
  </si>
  <si>
    <t>RDID#</t>
  </si>
  <si>
    <t xml:space="preserve">yes </t>
  </si>
  <si>
    <r>
      <t xml:space="preserve">Contract Service Authorization   </t>
    </r>
    <r>
      <rPr>
        <b/>
        <sz val="11"/>
        <color theme="1"/>
        <rFont val="Calibri"/>
        <family val="2"/>
        <scheme val="minor"/>
      </rPr>
      <t xml:space="preserve">  </t>
    </r>
  </si>
  <si>
    <t>Vendor Service Authorization</t>
  </si>
  <si>
    <t>no</t>
  </si>
  <si>
    <t xml:space="preserve">Start date: </t>
  </si>
  <si>
    <t>End Date:</t>
  </si>
  <si>
    <t>(Submit to Resource Manager 1)</t>
  </si>
  <si>
    <t>(Submit to Case Manager)</t>
  </si>
  <si>
    <t>Choose the path that is appropriate to the services the individual currently receives</t>
  </si>
  <si>
    <t>Units</t>
  </si>
  <si>
    <t>Career Plan Hours (Max 10 Hrs.)</t>
  </si>
  <si>
    <t>Career Plan Hours (Max 10 Hr.)</t>
  </si>
  <si>
    <t xml:space="preserve">hrs X $55.00/hr   </t>
  </si>
  <si>
    <t>Completed Career Plan      $784.77</t>
  </si>
  <si>
    <t>(Enter 1 unit)</t>
  </si>
  <si>
    <t>Working Interview Staff Hrs (Max 40)</t>
  </si>
  <si>
    <t xml:space="preserve">Working Interview Staff Hrs  (Max 40)  </t>
  </si>
  <si>
    <t xml:space="preserve"> Individual Wages (Max 40 hrs.)</t>
  </si>
  <si>
    <r>
      <t xml:space="preserve">Individual </t>
    </r>
    <r>
      <rPr>
        <b/>
        <sz val="9"/>
        <color theme="1"/>
        <rFont val="Cambria"/>
        <family val="1"/>
        <scheme val="major"/>
      </rPr>
      <t xml:space="preserve">must </t>
    </r>
    <r>
      <rPr>
        <b/>
        <i/>
        <sz val="9"/>
        <color theme="1"/>
        <rFont val="Cambria"/>
        <family val="1"/>
        <scheme val="major"/>
      </rPr>
      <t>have transitioned                                      to ISE to be eligible for Benchmarks                                 Prorated for scheduled hrs. below 25 hrs. per week</t>
    </r>
  </si>
  <si>
    <t>Individual Wages (Max 40 hrs.)</t>
  </si>
  <si>
    <t>Job Start Benchmark (up to $2000)</t>
  </si>
  <si>
    <t xml:space="preserve">Intensive Job Placement &amp; Training </t>
  </si>
  <si>
    <t>3 Month Benchmark (up to $2000)</t>
  </si>
  <si>
    <t xml:space="preserve"> </t>
  </si>
  <si>
    <t>6 Month Benchmark (up to $2000)</t>
  </si>
  <si>
    <t>Transition to  Natural Supports</t>
  </si>
  <si>
    <t>(up to $2000)</t>
  </si>
  <si>
    <t>Total</t>
  </si>
  <si>
    <t>Customized Employment</t>
  </si>
  <si>
    <r>
      <t xml:space="preserve">Resource Managers must make the placement in eCamris when processing the </t>
    </r>
    <r>
      <rPr>
        <b/>
        <i/>
        <sz val="12"/>
        <color theme="1"/>
        <rFont val="Calibri"/>
        <family val="2"/>
        <scheme val="minor"/>
      </rPr>
      <t>CE</t>
    </r>
    <r>
      <rPr>
        <i/>
        <sz val="12"/>
        <color theme="1"/>
        <rFont val="Calibri"/>
        <family val="2"/>
        <scheme val="minor"/>
      </rPr>
      <t xml:space="preserve"> 1X request.  </t>
    </r>
  </si>
  <si>
    <t>Deliverables</t>
  </si>
  <si>
    <t>Job Discovery</t>
  </si>
  <si>
    <t>Discovery Activities (30 hours x $65.00/hr, $1,950)</t>
  </si>
  <si>
    <t>1. CE Discovery Report</t>
  </si>
  <si>
    <t>CE Plan (4 hours x $65.00/hr, $260)</t>
  </si>
  <si>
    <t>1. CE Plan Development Summary</t>
  </si>
  <si>
    <t>Visual Resume (6 hours x $65.00/hr, $390)</t>
  </si>
  <si>
    <r>
      <t xml:space="preserve">1. Visual Resume </t>
    </r>
    <r>
      <rPr>
        <i/>
        <sz val="10"/>
        <color theme="1"/>
        <rFont val="Calibri"/>
        <family val="2"/>
        <scheme val="minor"/>
      </rPr>
      <t xml:space="preserve"> </t>
    </r>
    <r>
      <rPr>
        <i/>
        <sz val="8"/>
        <color theme="1"/>
        <rFont val="Calibri"/>
        <family val="2"/>
        <scheme val="minor"/>
      </rPr>
      <t>*Substitutions may be allowed on a case by case basis</t>
    </r>
  </si>
  <si>
    <t>Common Rate Max: 40 hours x $65.00/hr, $2,600</t>
  </si>
  <si>
    <t>Job Development, Negotiation, &amp; Placement</t>
  </si>
  <si>
    <t>Job Development (40 hours x $65.00/hr, $2,600)</t>
  </si>
  <si>
    <t>1. CE Job Development Contact Log</t>
  </si>
  <si>
    <t>[up to 10 hours can be indirect]</t>
  </si>
  <si>
    <t>Job Placement (35 hours x $65.00/hr, $2,275)</t>
  </si>
  <si>
    <t>1. CE Job Development, Negotiation, &amp; Placement Report</t>
  </si>
  <si>
    <t>2. CE Job Placement Specification Report</t>
  </si>
  <si>
    <t>Job Retention: 90 Days (20 hours x $65.00/hr, $1,300)</t>
  </si>
  <si>
    <t>1. CE Job Placement &amp; Retention Report Part 1</t>
  </si>
  <si>
    <t>Common Rate Max: 95 hours x $65.00/hr $6,175</t>
  </si>
  <si>
    <t xml:space="preserve">Total:   </t>
  </si>
  <si>
    <t>Post-Employment Supports</t>
  </si>
  <si>
    <t>Job Retention: 6 Months  ($2,213)</t>
  </si>
  <si>
    <t>1. CE Job Placement &amp; Retention Report Part 2</t>
  </si>
  <si>
    <t>Transition to Natural Supports (30 hours x $65.00/hr, $1,950)</t>
  </si>
  <si>
    <t>1. End verification &amp; employment verification</t>
  </si>
  <si>
    <t xml:space="preserve">hrs X $65.00/hr   </t>
  </si>
  <si>
    <r>
      <rPr>
        <b/>
        <sz val="11"/>
        <color theme="1"/>
        <rFont val="Calibri"/>
        <family val="2"/>
        <scheme val="minor"/>
      </rPr>
      <t>Rationale for Request/Anticipated Result/Timeframe:</t>
    </r>
    <r>
      <rPr>
        <sz val="11"/>
        <color theme="1"/>
        <rFont val="Calibri"/>
        <family val="2"/>
        <scheme val="minor"/>
      </rPr>
      <t xml:space="preserve"> (For new Placement, Action Plan should include a Description as to how the provider will fade supports to the LON participant’s authorized hours)</t>
    </r>
  </si>
  <si>
    <t>The above named provider agrees that the temporary supports funded through this request will be provided to the named individual, that the supports rendered will be as described by this request, and any overpayments made by the Department of Developmental Services under this agreement will be refunded to the department.</t>
  </si>
  <si>
    <t>Provider Signature</t>
  </si>
  <si>
    <t>Date</t>
  </si>
  <si>
    <r>
      <t>Regional Use Only</t>
    </r>
    <r>
      <rPr>
        <u/>
        <sz val="11"/>
        <color theme="1"/>
        <rFont val="Calibri"/>
        <family val="2"/>
        <scheme val="minor"/>
      </rPr>
      <t>:</t>
    </r>
  </si>
  <si>
    <t>Case Management Supervisor :</t>
  </si>
  <si>
    <t>Date:</t>
  </si>
  <si>
    <t>IP6</t>
  </si>
  <si>
    <t>Budgets only - Review &amp; Signature</t>
  </si>
  <si>
    <t>Regional Response:</t>
  </si>
  <si>
    <t>The request meets the needs of the individual and the established parameters of the one-time procedure and is authorized.  Funding will be subject to available resources.</t>
  </si>
  <si>
    <t xml:space="preserve">Amount Approved: </t>
  </si>
  <si>
    <t>The request meets the needs of the individual and the established parameters of the onetime procedure however, funding is not available at this time.  When funding becomes available request will be reconsidered.</t>
  </si>
  <si>
    <t>This request is denied:</t>
  </si>
  <si>
    <t xml:space="preserve">Signature of Regional Designee: </t>
  </si>
  <si>
    <t>Verification Supports were provided prior to payment: _________________________________________</t>
  </si>
  <si>
    <t xml:space="preserve">Signature of Resource Manager: </t>
  </si>
  <si>
    <t>ISE</t>
  </si>
  <si>
    <t>Individual Day</t>
  </si>
  <si>
    <t>Day Support Option</t>
  </si>
  <si>
    <t>Group Supported Employment</t>
  </si>
  <si>
    <t>Transition Services</t>
  </si>
  <si>
    <t>yes</t>
  </si>
  <si>
    <t>Discovery Activities (30 hours, $1,950)</t>
  </si>
  <si>
    <t>CE Plan (4 hours, $260)</t>
  </si>
  <si>
    <t>Visual Resume (6 hours, $390)</t>
  </si>
  <si>
    <r>
      <t xml:space="preserve">1. Visual Resume 
</t>
    </r>
    <r>
      <rPr>
        <i/>
        <sz val="10"/>
        <color theme="1"/>
        <rFont val="Calibri"/>
        <family val="2"/>
        <scheme val="minor"/>
      </rPr>
      <t>*Substitutions may be allowed on a case by case basis</t>
    </r>
  </si>
  <si>
    <r>
      <t>Common Rate Max: $2,600</t>
    </r>
    <r>
      <rPr>
        <b/>
        <sz val="10"/>
        <color theme="1"/>
        <rFont val="Calibri"/>
        <family val="2"/>
        <scheme val="minor"/>
      </rPr>
      <t xml:space="preserve">    </t>
    </r>
    <r>
      <rPr>
        <b/>
        <sz val="11"/>
        <color theme="1"/>
        <rFont val="Calibri"/>
        <family val="2"/>
        <scheme val="minor"/>
      </rPr>
      <t>Total:</t>
    </r>
  </si>
  <si>
    <r>
      <t xml:space="preserve">Job Development (40 hours, $2,600) </t>
    </r>
    <r>
      <rPr>
        <sz val="11"/>
        <color rgb="FFFF0000"/>
        <rFont val="Calibri"/>
        <family val="2"/>
        <scheme val="minor"/>
      </rPr>
      <t>[up to 10 hours indirect]</t>
    </r>
  </si>
  <si>
    <t>Job Placement (35 hours, $2,275)</t>
  </si>
  <si>
    <t>1. CE Job Development, Negotiation, &amp; Placement Report
2. CE Job Placement Specification Report</t>
  </si>
  <si>
    <t>Job Retention: 90 Days  (20 hours, $1,300)</t>
  </si>
  <si>
    <r>
      <t>Common Rate Max: $4,875</t>
    </r>
    <r>
      <rPr>
        <b/>
        <sz val="10"/>
        <color theme="1"/>
        <rFont val="Calibri"/>
        <family val="2"/>
        <scheme val="minor"/>
      </rPr>
      <t xml:space="preserve">   </t>
    </r>
    <r>
      <rPr>
        <b/>
        <sz val="11"/>
        <color theme="1"/>
        <rFont val="Calibri"/>
        <family val="2"/>
        <scheme val="minor"/>
      </rPr>
      <t>Total:</t>
    </r>
  </si>
  <si>
    <t>Transition to Natural Supports (30 hours, $1,950)</t>
  </si>
  <si>
    <t>Incentives for Hours Worked(Max 30 hours @ $5.27/hr)</t>
  </si>
  <si>
    <t xml:space="preserve">hrs X $5.27/hr   </t>
  </si>
  <si>
    <t>Job Discovery can only be billed alone for ADS-DDS individuals. ADS will fund the remaining CE components through the end of post-employment supports.</t>
  </si>
  <si>
    <r>
      <t xml:space="preserve">(Enter 1 unit)        </t>
    </r>
    <r>
      <rPr>
        <b/>
        <sz val="11"/>
        <color theme="1"/>
        <rFont val="Calibri"/>
        <family val="2"/>
        <scheme val="minor"/>
      </rPr>
      <t xml:space="preserve">  </t>
    </r>
    <r>
      <rPr>
        <sz val="11"/>
        <color theme="1"/>
        <rFont val="Calibri"/>
        <family val="2"/>
        <scheme val="minor"/>
      </rPr>
      <t>40 Hours x $65.00/hr, $2,600</t>
    </r>
  </si>
  <si>
    <t>*Individual will not require ISE Supports in competitive employment position</t>
  </si>
  <si>
    <t>Providers are eligible to receive $5.27 per hour up to 30 hours/week for hours worked</t>
  </si>
  <si>
    <t>hrs. X $17.89/hr</t>
  </si>
  <si>
    <t xml:space="preserve">SubTotal:   </t>
  </si>
  <si>
    <t>Please check if individual is also  receiving support from ADS</t>
  </si>
  <si>
    <r>
      <t xml:space="preserve">(Enter 1 unit)        </t>
    </r>
    <r>
      <rPr>
        <b/>
        <sz val="11"/>
        <color theme="1"/>
        <rFont val="Calibri"/>
        <family val="2"/>
        <scheme val="minor"/>
      </rPr>
      <t xml:space="preserve">  95</t>
    </r>
    <r>
      <rPr>
        <sz val="11"/>
        <color theme="1"/>
        <rFont val="Calibri"/>
        <family val="2"/>
        <scheme val="minor"/>
      </rPr>
      <t xml:space="preserve"> Hours x $65.00/hr, $6,175</t>
    </r>
  </si>
  <si>
    <t>CC: File, CM, RM2</t>
  </si>
  <si>
    <t>Day Allocation:</t>
  </si>
  <si>
    <t xml:space="preserve">IDV/ISE/ Group Day Combo or ISE only </t>
  </si>
  <si>
    <t>hrs x $65/hr (Group Day)</t>
  </si>
  <si>
    <t xml:space="preserve">12 Month Benchmark </t>
  </si>
  <si>
    <t>Group Day/Customized Employment*</t>
  </si>
  <si>
    <t>* CE committee must review/approve CE Add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</si>
</sst>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1"/>
      <color theme="1"/>
      <name val="Calibri"/>
      <family val="2"/>
      <scheme val="minor"/>
    </font>
    <font>
      <b/>
      <sz val="11"/>
      <color theme="1"/>
      <name val="Calibri"/>
      <family val="2"/>
      <scheme val="minor"/>
    </font>
    <font>
      <b/>
      <sz val="9"/>
      <color theme="1"/>
      <name val="Calibri"/>
      <family val="2"/>
      <scheme val="minor"/>
    </font>
    <font>
      <i/>
      <sz val="11"/>
      <color theme="1"/>
      <name val="Calibri"/>
      <family val="2"/>
      <scheme val="minor"/>
    </font>
    <font>
      <sz val="10"/>
      <color theme="1"/>
      <name val="Calibri"/>
      <family val="2"/>
      <scheme val="minor"/>
    </font>
    <font>
      <b/>
      <i/>
      <sz val="9"/>
      <color theme="1"/>
      <name val="Cambria"/>
      <family val="1"/>
      <scheme val="major"/>
    </font>
    <font>
      <b/>
      <sz val="9"/>
      <color theme="1"/>
      <name val="Cambria"/>
      <family val="1"/>
      <scheme val="major"/>
    </font>
    <font>
      <sz val="9"/>
      <color theme="1"/>
      <name val="Cambria"/>
      <family val="1"/>
      <scheme val="major"/>
    </font>
    <font>
      <sz val="12"/>
      <color theme="1"/>
      <name val="Calibri"/>
      <family val="2"/>
      <scheme val="minor"/>
    </font>
    <font>
      <b/>
      <u/>
      <sz val="11"/>
      <color theme="1"/>
      <name val="Calibri"/>
      <family val="2"/>
      <scheme val="minor"/>
    </font>
    <font>
      <u/>
      <sz val="11"/>
      <color theme="1"/>
      <name val="Calibri"/>
      <family val="2"/>
      <scheme val="minor"/>
    </font>
    <font>
      <b/>
      <i/>
      <sz val="9"/>
      <color theme="1"/>
      <name val="Calibri"/>
      <family val="2"/>
      <scheme val="minor"/>
    </font>
    <font>
      <b/>
      <sz val="10"/>
      <color theme="1"/>
      <name val="Calibri"/>
      <family val="2"/>
      <scheme val="minor"/>
    </font>
    <font>
      <sz val="11"/>
      <color theme="1"/>
      <name val="Calibri"/>
      <family val="2"/>
      <scheme val="minor"/>
    </font>
    <font>
      <i/>
      <sz val="10"/>
      <color theme="1"/>
      <name val="Calibri"/>
      <family val="2"/>
      <scheme val="minor"/>
    </font>
    <font>
      <sz val="11"/>
      <color rgb="FFFF0000"/>
      <name val="Calibri"/>
      <family val="2"/>
      <scheme val="minor"/>
    </font>
    <font>
      <sz val="11"/>
      <name val="Calibri"/>
      <family val="2"/>
      <scheme val="minor"/>
    </font>
    <font>
      <i/>
      <sz val="12"/>
      <color theme="1"/>
      <name val="Calibri"/>
      <family val="2"/>
      <scheme val="minor"/>
    </font>
    <font>
      <b/>
      <i/>
      <sz val="12"/>
      <color theme="1"/>
      <name val="Calibri"/>
      <family val="2"/>
      <scheme val="minor"/>
    </font>
    <font>
      <i/>
      <sz val="8"/>
      <color theme="1"/>
      <name val="Calibri"/>
      <family val="2"/>
      <scheme val="minor"/>
    </font>
    <font>
      <sz val="10"/>
      <name val="Calibri"/>
      <family val="2"/>
      <scheme val="minor"/>
    </font>
    <font>
      <sz val="10"/>
      <color rgb="FF000000"/>
      <name val="Calibri"/>
      <family val="2"/>
      <scheme val="minor"/>
    </font>
    <font>
      <sz val="11"/>
      <color rgb="FF000000"/>
      <name val="Calibri"/>
      <family val="2"/>
      <scheme val="minor"/>
    </font>
    <font>
      <i/>
      <sz val="8"/>
      <name val="Calibri"/>
      <family val="2"/>
      <scheme val="minor"/>
    </font>
    <font>
      <sz val="11"/>
      <color theme="0" tint="-0.14996795556505021"/>
      <name val="Calibri"/>
      <family val="2"/>
      <scheme val="minor"/>
    </font>
    <font>
      <b/>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right/>
      <top style="dashed">
        <color indexed="64"/>
      </top>
      <bottom/>
      <diagonal/>
    </border>
    <border>
      <left/>
      <right/>
      <top/>
      <bottom style="dashed">
        <color indexed="64"/>
      </bottom>
      <diagonal/>
    </border>
    <border>
      <left/>
      <right/>
      <top/>
      <bottom style="medium">
        <color indexed="64"/>
      </bottom>
      <diagonal/>
    </border>
  </borders>
  <cellStyleXfs count="2">
    <xf numFmtId="0" fontId="0" fillId="0" borderId="0"/>
    <xf numFmtId="44" fontId="13" fillId="0" borderId="0" applyFont="0" applyFill="0" applyBorder="0" applyAlignment="0" applyProtection="0"/>
  </cellStyleXfs>
  <cellXfs count="251">
    <xf numFmtId="0" fontId="0" fillId="0" borderId="0" xfId="0"/>
    <xf numFmtId="0" fontId="0" fillId="2" borderId="2" xfId="0" applyFill="1" applyBorder="1" applyAlignment="1" applyProtection="1">
      <alignment horizontal="center"/>
      <protection locked="0"/>
    </xf>
    <xf numFmtId="3" fontId="0" fillId="2" borderId="1" xfId="0" applyNumberFormat="1" applyFill="1" applyBorder="1" applyAlignment="1" applyProtection="1">
      <alignment horizontal="center"/>
      <protection locked="0"/>
    </xf>
    <xf numFmtId="0" fontId="0" fillId="0" borderId="0" xfId="0" applyProtection="1"/>
    <xf numFmtId="3" fontId="0" fillId="0" borderId="0" xfId="0" applyNumberFormat="1" applyAlignment="1" applyProtection="1">
      <alignment horizontal="center"/>
    </xf>
    <xf numFmtId="0" fontId="0" fillId="0" borderId="0" xfId="0" applyFill="1" applyProtection="1"/>
    <xf numFmtId="0" fontId="2" fillId="0" borderId="0" xfId="0" applyFont="1" applyAlignment="1" applyProtection="1">
      <alignment horizontal="center"/>
    </xf>
    <xf numFmtId="0" fontId="0" fillId="3" borderId="0" xfId="0" applyFill="1" applyBorder="1" applyProtection="1"/>
    <xf numFmtId="0" fontId="0" fillId="0" borderId="0" xfId="0" applyBorder="1" applyProtection="1"/>
    <xf numFmtId="3" fontId="1" fillId="0" borderId="0" xfId="0" applyNumberFormat="1" applyFont="1" applyProtection="1"/>
    <xf numFmtId="0" fontId="0" fillId="0" borderId="0" xfId="0" applyFont="1" applyBorder="1" applyProtection="1"/>
    <xf numFmtId="0" fontId="0" fillId="0" borderId="0" xfId="0" applyFill="1" applyBorder="1" applyProtection="1"/>
    <xf numFmtId="0" fontId="4" fillId="0" borderId="0" xfId="0" applyFont="1" applyBorder="1" applyAlignment="1" applyProtection="1">
      <alignment horizontal="left"/>
    </xf>
    <xf numFmtId="3" fontId="0" fillId="0" borderId="0" xfId="0" applyNumberFormat="1" applyFill="1" applyBorder="1" applyAlignment="1" applyProtection="1">
      <alignment horizontal="center"/>
    </xf>
    <xf numFmtId="0" fontId="2" fillId="0" borderId="0" xfId="0" applyFont="1" applyFill="1" applyBorder="1" applyProtection="1"/>
    <xf numFmtId="0" fontId="0" fillId="3" borderId="0" xfId="0" applyFill="1" applyBorder="1" applyAlignment="1" applyProtection="1"/>
    <xf numFmtId="0" fontId="0" fillId="0" borderId="0" xfId="0" applyFont="1" applyBorder="1" applyAlignment="1" applyProtection="1"/>
    <xf numFmtId="0" fontId="4" fillId="0" borderId="0" xfId="0" applyFont="1" applyFill="1" applyBorder="1" applyProtection="1"/>
    <xf numFmtId="0" fontId="8" fillId="0" borderId="0" xfId="0" applyFont="1" applyBorder="1" applyProtection="1"/>
    <xf numFmtId="0" fontId="0" fillId="0" borderId="0" xfId="0" applyFont="1" applyBorder="1" applyAlignment="1" applyProtection="1">
      <alignment horizontal="center"/>
    </xf>
    <xf numFmtId="0" fontId="1" fillId="0" borderId="0" xfId="0" applyFont="1" applyBorder="1" applyAlignment="1" applyProtection="1">
      <alignment horizontal="right"/>
    </xf>
    <xf numFmtId="0" fontId="1" fillId="0" borderId="0" xfId="0" applyFont="1" applyFill="1" applyBorder="1" applyAlignment="1" applyProtection="1">
      <alignment horizontal="right"/>
    </xf>
    <xf numFmtId="0" fontId="9" fillId="0" borderId="0" xfId="0" applyFont="1" applyAlignment="1" applyProtection="1">
      <alignment vertical="center"/>
    </xf>
    <xf numFmtId="0" fontId="0" fillId="0" borderId="0" xfId="0" applyAlignment="1" applyProtection="1">
      <alignment horizontal="right"/>
    </xf>
    <xf numFmtId="3" fontId="11" fillId="0" borderId="0" xfId="0" applyNumberFormat="1" applyFont="1" applyAlignment="1" applyProtection="1">
      <alignment horizontal="right"/>
    </xf>
    <xf numFmtId="0" fontId="11" fillId="0" borderId="0" xfId="0" applyFont="1" applyProtection="1"/>
    <xf numFmtId="0" fontId="9" fillId="0" borderId="0" xfId="0" applyFont="1" applyProtection="1"/>
    <xf numFmtId="0" fontId="12" fillId="0" borderId="0" xfId="0" applyFont="1" applyProtection="1"/>
    <xf numFmtId="44" fontId="0" fillId="0" borderId="0" xfId="1" applyFont="1" applyProtection="1"/>
    <xf numFmtId="44" fontId="0" fillId="0" borderId="0" xfId="1" applyFont="1" applyBorder="1" applyProtection="1"/>
    <xf numFmtId="44" fontId="0" fillId="0" borderId="0" xfId="1" applyFont="1" applyFill="1" applyBorder="1" applyProtection="1"/>
    <xf numFmtId="44" fontId="0" fillId="0" borderId="4" xfId="1" applyFont="1" applyFill="1" applyBorder="1" applyProtection="1"/>
    <xf numFmtId="44" fontId="0" fillId="2" borderId="1" xfId="1" applyFont="1" applyFill="1" applyBorder="1" applyAlignment="1" applyProtection="1">
      <alignment horizontal="center"/>
      <protection locked="0"/>
    </xf>
    <xf numFmtId="44" fontId="0" fillId="2" borderId="1" xfId="1" applyFont="1" applyFill="1" applyBorder="1" applyProtection="1">
      <protection locked="0"/>
    </xf>
    <xf numFmtId="0" fontId="4" fillId="0" borderId="0" xfId="0" applyFont="1" applyAlignment="1" applyProtection="1">
      <alignment wrapText="1"/>
    </xf>
    <xf numFmtId="0" fontId="0" fillId="0" borderId="0" xfId="0" applyAlignment="1" applyProtection="1">
      <alignment vertical="center" wrapText="1"/>
    </xf>
    <xf numFmtId="0" fontId="0" fillId="0" borderId="0" xfId="0" applyFont="1" applyBorder="1" applyAlignment="1" applyProtection="1">
      <alignment wrapText="1"/>
    </xf>
    <xf numFmtId="0" fontId="0" fillId="0" borderId="0" xfId="0" applyFont="1" applyBorder="1" applyAlignment="1" applyProtection="1">
      <alignment vertical="center"/>
    </xf>
    <xf numFmtId="44" fontId="0" fillId="0" borderId="0" xfId="1" applyFont="1" applyFill="1" applyBorder="1" applyAlignment="1" applyProtection="1">
      <alignment vertical="center"/>
    </xf>
    <xf numFmtId="3" fontId="0" fillId="0" borderId="0" xfId="0" applyNumberFormat="1" applyBorder="1" applyAlignment="1" applyProtection="1">
      <alignment horizontal="center"/>
    </xf>
    <xf numFmtId="44" fontId="0" fillId="2" borderId="0" xfId="1" applyFont="1" applyFill="1" applyProtection="1">
      <protection locked="0"/>
    </xf>
    <xf numFmtId="0" fontId="0" fillId="0" borderId="16" xfId="0" applyBorder="1" applyProtection="1"/>
    <xf numFmtId="0" fontId="0" fillId="2" borderId="15" xfId="0" applyFill="1" applyBorder="1" applyAlignment="1" applyProtection="1">
      <alignment horizontal="left" vertical="center"/>
      <protection locked="0"/>
    </xf>
    <xf numFmtId="0" fontId="0" fillId="0" borderId="0" xfId="0" applyAlignment="1" applyProtection="1">
      <alignment horizontal="left"/>
    </xf>
    <xf numFmtId="0" fontId="0" fillId="0" borderId="0" xfId="0" applyFill="1" applyAlignment="1" applyProtection="1">
      <alignment horizontal="right"/>
    </xf>
    <xf numFmtId="0" fontId="0" fillId="0" borderId="20" xfId="0" applyBorder="1" applyAlignment="1" applyProtection="1">
      <alignment horizontal="right" vertical="center"/>
    </xf>
    <xf numFmtId="0" fontId="0" fillId="0" borderId="17" xfId="0" applyBorder="1" applyProtection="1"/>
    <xf numFmtId="0" fontId="0" fillId="0" borderId="0" xfId="0" applyAlignment="1" applyProtection="1"/>
    <xf numFmtId="0" fontId="0" fillId="0" borderId="0" xfId="0" applyFill="1" applyAlignment="1" applyProtection="1"/>
    <xf numFmtId="0" fontId="0" fillId="0" borderId="0" xfId="0" applyFill="1" applyBorder="1" applyAlignment="1" applyProtection="1"/>
    <xf numFmtId="3" fontId="0" fillId="0" borderId="0" xfId="0" applyNumberFormat="1" applyAlignment="1" applyProtection="1">
      <alignment horizontal="center" wrapText="1"/>
    </xf>
    <xf numFmtId="0" fontId="0" fillId="0" borderId="0" xfId="0" applyAlignment="1" applyProtection="1">
      <alignment vertical="center"/>
    </xf>
    <xf numFmtId="0" fontId="4" fillId="0" borderId="0" xfId="0" applyFont="1" applyBorder="1" applyAlignment="1" applyProtection="1">
      <alignment horizontal="left" vertical="center"/>
    </xf>
    <xf numFmtId="0" fontId="0" fillId="0" borderId="5" xfId="0" applyBorder="1"/>
    <xf numFmtId="0" fontId="4" fillId="0" borderId="5" xfId="0" applyFont="1" applyBorder="1" applyAlignment="1" applyProtection="1">
      <alignment horizontal="left" vertical="center"/>
    </xf>
    <xf numFmtId="44" fontId="0" fillId="0" borderId="5" xfId="1" applyFont="1" applyFill="1" applyBorder="1" applyAlignment="1" applyProtection="1">
      <alignment vertical="center"/>
    </xf>
    <xf numFmtId="0" fontId="0" fillId="0" borderId="5" xfId="0" applyFont="1" applyBorder="1" applyAlignment="1" applyProtection="1">
      <alignment horizontal="center" vertical="center"/>
    </xf>
    <xf numFmtId="0" fontId="0" fillId="0" borderId="0" xfId="0" applyAlignment="1">
      <alignment vertical="center"/>
    </xf>
    <xf numFmtId="44" fontId="0" fillId="0" borderId="0" xfId="1" applyFont="1" applyAlignment="1" applyProtection="1">
      <alignmen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7" fillId="0" borderId="0" xfId="0" applyFont="1" applyAlignment="1" applyProtection="1">
      <alignment vertical="center" wrapText="1"/>
    </xf>
    <xf numFmtId="0" fontId="0" fillId="0" borderId="0" xfId="0" applyBorder="1" applyAlignment="1" applyProtection="1">
      <alignment horizontal="center" wrapText="1"/>
    </xf>
    <xf numFmtId="44" fontId="0" fillId="0" borderId="5" xfId="0" applyNumberFormat="1" applyBorder="1"/>
    <xf numFmtId="0" fontId="1" fillId="0" borderId="5" xfId="0" applyFont="1" applyBorder="1" applyAlignment="1" applyProtection="1">
      <alignment horizontal="right" vertical="center"/>
    </xf>
    <xf numFmtId="44" fontId="4" fillId="0" borderId="5" xfId="0" applyNumberFormat="1" applyFont="1" applyBorder="1" applyAlignment="1" applyProtection="1">
      <alignment horizontal="left" vertical="center"/>
    </xf>
    <xf numFmtId="0" fontId="0" fillId="0" borderId="0" xfId="0" applyFont="1" applyBorder="1" applyAlignment="1" applyProtection="1">
      <alignment vertical="center" wrapText="1"/>
    </xf>
    <xf numFmtId="0" fontId="0" fillId="0" borderId="2" xfId="0" applyFont="1" applyBorder="1" applyAlignment="1" applyProtection="1">
      <alignment vertical="center" wrapText="1"/>
    </xf>
    <xf numFmtId="0" fontId="0" fillId="0" borderId="21" xfId="0" applyFont="1" applyBorder="1" applyAlignment="1" applyProtection="1">
      <alignment vertical="center"/>
    </xf>
    <xf numFmtId="0" fontId="0" fillId="0" borderId="22" xfId="0"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7" fillId="0" borderId="0" xfId="0" applyFont="1" applyBorder="1" applyAlignment="1" applyProtection="1">
      <alignment vertical="center" wrapText="1"/>
    </xf>
    <xf numFmtId="0" fontId="0" fillId="0" borderId="21" xfId="0" applyBorder="1"/>
    <xf numFmtId="0" fontId="4" fillId="0" borderId="21" xfId="0" applyFont="1" applyBorder="1" applyAlignment="1" applyProtection="1">
      <alignment vertical="center"/>
    </xf>
    <xf numFmtId="3" fontId="1" fillId="0" borderId="0" xfId="0" applyNumberFormat="1" applyFont="1" applyBorder="1" applyAlignment="1" applyProtection="1"/>
    <xf numFmtId="0" fontId="4" fillId="0" borderId="2" xfId="0" applyFont="1" applyBorder="1" applyAlignment="1" applyProtection="1">
      <alignment vertical="center"/>
    </xf>
    <xf numFmtId="0" fontId="4" fillId="0" borderId="5" xfId="0" applyFont="1" applyBorder="1" applyAlignment="1" applyProtection="1">
      <alignment vertical="center"/>
    </xf>
    <xf numFmtId="0" fontId="0" fillId="0" borderId="0" xfId="0" applyFont="1" applyBorder="1" applyAlignment="1" applyProtection="1">
      <alignment horizontal="center" vertical="center"/>
    </xf>
    <xf numFmtId="0" fontId="0" fillId="0" borderId="2" xfId="0" applyBorder="1" applyAlignment="1" applyProtection="1">
      <alignment vertical="center"/>
    </xf>
    <xf numFmtId="44" fontId="0" fillId="0" borderId="10" xfId="1" applyFont="1" applyFill="1" applyBorder="1" applyProtection="1"/>
    <xf numFmtId="0" fontId="0" fillId="0" borderId="5" xfId="0" applyBorder="1" applyAlignment="1" applyProtection="1">
      <alignment vertical="center"/>
    </xf>
    <xf numFmtId="0" fontId="4" fillId="0" borderId="11" xfId="0" applyFont="1" applyBorder="1" applyAlignment="1" applyProtection="1">
      <alignment horizontal="center" vertical="center"/>
    </xf>
    <xf numFmtId="44" fontId="4" fillId="0" borderId="0" xfId="0" applyNumberFormat="1" applyFont="1" applyBorder="1" applyAlignment="1" applyProtection="1">
      <alignment horizontal="left" vertical="center"/>
    </xf>
    <xf numFmtId="0" fontId="2" fillId="0" borderId="9" xfId="0" applyFont="1" applyFill="1" applyBorder="1" applyProtection="1"/>
    <xf numFmtId="44" fontId="0" fillId="0" borderId="2" xfId="1" applyFont="1" applyFill="1" applyBorder="1" applyAlignment="1" applyProtection="1">
      <alignment vertical="center"/>
    </xf>
    <xf numFmtId="0" fontId="7" fillId="0" borderId="2" xfId="0" applyFont="1" applyBorder="1" applyAlignment="1" applyProtection="1">
      <alignment vertical="center" wrapText="1"/>
    </xf>
    <xf numFmtId="0" fontId="4" fillId="0" borderId="0" xfId="0" applyFont="1" applyBorder="1" applyAlignment="1" applyProtection="1">
      <alignment horizontal="center" vertical="center"/>
    </xf>
    <xf numFmtId="3" fontId="0" fillId="2" borderId="2" xfId="0" applyNumberFormat="1" applyFill="1" applyBorder="1" applyAlignment="1" applyProtection="1">
      <alignment horizontal="center" vertical="center"/>
      <protection locked="0"/>
    </xf>
    <xf numFmtId="0" fontId="0" fillId="0" borderId="0" xfId="0" applyAlignment="1"/>
    <xf numFmtId="0" fontId="0" fillId="2" borderId="0" xfId="0" applyFill="1" applyAlignment="1" applyProtection="1">
      <protection locked="0"/>
    </xf>
    <xf numFmtId="0" fontId="1" fillId="0" borderId="0" xfId="0" applyFont="1" applyAlignment="1" applyProtection="1">
      <alignment wrapText="1"/>
    </xf>
    <xf numFmtId="0" fontId="1" fillId="0" borderId="0" xfId="0" applyFont="1" applyAlignment="1" applyProtection="1">
      <alignment vertical="center" wrapText="1"/>
    </xf>
    <xf numFmtId="0" fontId="0" fillId="0" borderId="0" xfId="0" applyBorder="1" applyAlignment="1" applyProtection="1">
      <alignment vertical="top" wrapText="1"/>
    </xf>
    <xf numFmtId="3" fontId="1" fillId="0" borderId="0" xfId="0" applyNumberFormat="1" applyFont="1" applyAlignment="1" applyProtection="1">
      <alignment horizontal="center"/>
    </xf>
    <xf numFmtId="0" fontId="7" fillId="0" borderId="0" xfId="0" applyFont="1" applyAlignment="1" applyProtection="1">
      <alignment horizontal="center" wrapText="1"/>
    </xf>
    <xf numFmtId="0" fontId="0" fillId="0" borderId="0" xfId="0" applyBorder="1" applyAlignment="1" applyProtection="1">
      <alignment wrapText="1"/>
    </xf>
    <xf numFmtId="44" fontId="0" fillId="0" borderId="0" xfId="1" applyFont="1" applyFill="1" applyBorder="1" applyAlignment="1" applyProtection="1"/>
    <xf numFmtId="3" fontId="0" fillId="2" borderId="2" xfId="0" applyNumberFormat="1" applyFill="1" applyBorder="1" applyAlignment="1" applyProtection="1">
      <alignment horizontal="center" vertical="center"/>
      <protection locked="0"/>
    </xf>
    <xf numFmtId="0" fontId="2" fillId="0" borderId="0" xfId="0" applyFont="1" applyAlignment="1" applyProtection="1">
      <alignment horizontal="left" vertical="center"/>
    </xf>
    <xf numFmtId="0" fontId="4" fillId="0" borderId="0" xfId="0" applyFont="1" applyBorder="1" applyAlignment="1" applyProtection="1">
      <alignment horizontal="center" vertical="center"/>
    </xf>
    <xf numFmtId="0" fontId="0" fillId="0" borderId="5" xfId="0" applyFont="1" applyBorder="1" applyAlignment="1" applyProtection="1">
      <alignment vertical="center"/>
    </xf>
    <xf numFmtId="44" fontId="0" fillId="6" borderId="4" xfId="1" applyFont="1" applyFill="1" applyBorder="1" applyProtection="1"/>
    <xf numFmtId="0" fontId="1" fillId="0" borderId="0" xfId="0" applyFont="1" applyFill="1" applyBorder="1" applyAlignment="1" applyProtection="1">
      <alignment horizontal="right" vertical="center"/>
    </xf>
    <xf numFmtId="44" fontId="22" fillId="0" borderId="2" xfId="1" applyFont="1" applyBorder="1" applyAlignment="1" applyProtection="1">
      <alignment vertical="center"/>
    </xf>
    <xf numFmtId="0" fontId="0" fillId="0" borderId="10" xfId="0" applyBorder="1" applyProtection="1"/>
    <xf numFmtId="0" fontId="21" fillId="0" borderId="9" xfId="0" applyFont="1" applyBorder="1" applyAlignment="1" applyProtection="1">
      <alignment horizontal="center" vertical="center"/>
    </xf>
    <xf numFmtId="0" fontId="0" fillId="0" borderId="2" xfId="0" applyBorder="1" applyProtection="1"/>
    <xf numFmtId="0" fontId="0" fillId="0" borderId="0" xfId="0" applyFill="1" applyAlignment="1" applyProtection="1">
      <alignment wrapText="1"/>
      <protection locked="0"/>
    </xf>
    <xf numFmtId="0" fontId="0" fillId="0" borderId="0" xfId="0" applyFill="1" applyAlignment="1" applyProtection="1">
      <protection locked="0"/>
    </xf>
    <xf numFmtId="0" fontId="1" fillId="2" borderId="1" xfId="0" applyFont="1" applyFill="1" applyBorder="1" applyAlignment="1" applyProtection="1">
      <alignment wrapText="1"/>
      <protection locked="0"/>
    </xf>
    <xf numFmtId="3" fontId="24" fillId="2" borderId="0" xfId="0" applyNumberFormat="1" applyFont="1" applyFill="1" applyAlignment="1" applyProtection="1">
      <alignment horizontal="center"/>
      <protection locked="0"/>
    </xf>
    <xf numFmtId="44" fontId="0" fillId="0" borderId="5" xfId="1" applyFont="1" applyFill="1" applyBorder="1" applyProtection="1"/>
    <xf numFmtId="0" fontId="3" fillId="0" borderId="0" xfId="0" applyFont="1" applyBorder="1" applyAlignment="1" applyProtection="1">
      <alignment horizontal="center"/>
    </xf>
    <xf numFmtId="0" fontId="0" fillId="0" borderId="0" xfId="0" applyFill="1" applyAlignment="1" applyProtection="1">
      <alignment horizontal="center"/>
    </xf>
    <xf numFmtId="0" fontId="0" fillId="2" borderId="13" xfId="1" applyNumberFormat="1" applyFont="1" applyFill="1" applyBorder="1" applyProtection="1">
      <protection locked="0"/>
    </xf>
    <xf numFmtId="0" fontId="0" fillId="0" borderId="0" xfId="0" applyBorder="1" applyAlignment="1" applyProtection="1">
      <alignment wrapText="1"/>
    </xf>
    <xf numFmtId="44" fontId="0" fillId="0" borderId="0" xfId="1" applyFont="1" applyFill="1" applyBorder="1" applyAlignment="1" applyProtection="1"/>
    <xf numFmtId="3" fontId="0" fillId="2" borderId="2" xfId="0" applyNumberFormat="1" applyFill="1" applyBorder="1" applyAlignment="1" applyProtection="1">
      <alignment horizontal="center"/>
      <protection locked="0"/>
    </xf>
    <xf numFmtId="3" fontId="0" fillId="2" borderId="2" xfId="0" applyNumberFormat="1" applyFill="1" applyBorder="1" applyAlignment="1" applyProtection="1">
      <alignment horizontal="center" vertical="center"/>
      <protection locked="0"/>
    </xf>
    <xf numFmtId="3" fontId="0" fillId="0" borderId="0" xfId="0" applyNumberFormat="1" applyFill="1" applyBorder="1" applyAlignment="1" applyProtection="1">
      <alignment horizontal="center"/>
      <protection locked="0"/>
    </xf>
    <xf numFmtId="0" fontId="0" fillId="0" borderId="0" xfId="0" applyFont="1" applyFill="1" applyBorder="1" applyProtection="1"/>
    <xf numFmtId="0" fontId="0" fillId="0" borderId="0" xfId="0" applyFill="1" applyBorder="1" applyAlignment="1" applyProtection="1">
      <alignment horizontal="left"/>
    </xf>
    <xf numFmtId="0" fontId="4" fillId="0" borderId="0" xfId="0" applyFont="1" applyFill="1" applyBorder="1" applyAlignment="1" applyProtection="1">
      <alignment horizontal="left"/>
    </xf>
    <xf numFmtId="0" fontId="0" fillId="0" borderId="0" xfId="0" applyFont="1" applyFill="1" applyBorder="1" applyAlignment="1" applyProtection="1"/>
    <xf numFmtId="0" fontId="0" fillId="0" borderId="0" xfId="0" applyFont="1" applyFill="1" applyBorder="1" applyAlignment="1" applyProtection="1">
      <alignment wrapText="1"/>
    </xf>
    <xf numFmtId="0" fontId="0" fillId="0" borderId="0" xfId="0" applyFont="1" applyFill="1" applyBorder="1" applyAlignment="1" applyProtection="1">
      <alignment vertical="center"/>
    </xf>
    <xf numFmtId="0" fontId="8" fillId="0" borderId="0" xfId="0" applyFont="1" applyFill="1" applyBorder="1" applyProtection="1"/>
    <xf numFmtId="0" fontId="0" fillId="0" borderId="0" xfId="0" applyFont="1" applyFill="1" applyBorder="1" applyAlignment="1" applyProtection="1">
      <alignment horizontal="center"/>
    </xf>
    <xf numFmtId="3" fontId="1" fillId="0" borderId="0" xfId="0" applyNumberFormat="1" applyFont="1" applyFill="1" applyBorder="1" applyAlignment="1" applyProtection="1">
      <alignment horizontal="center"/>
    </xf>
    <xf numFmtId="3" fontId="1" fillId="0" borderId="0" xfId="0" applyNumberFormat="1" applyFont="1" applyFill="1" applyBorder="1" applyProtection="1"/>
    <xf numFmtId="0" fontId="0" fillId="0" borderId="0" xfId="0" applyFill="1" applyBorder="1" applyAlignment="1" applyProtection="1">
      <alignment horizontal="center"/>
      <protection locked="0"/>
    </xf>
    <xf numFmtId="3" fontId="0" fillId="0" borderId="0" xfId="0" applyNumberFormat="1" applyFill="1" applyBorder="1" applyAlignment="1" applyProtection="1">
      <alignment horizontal="center" vertical="center"/>
      <protection locked="0"/>
    </xf>
    <xf numFmtId="0" fontId="7" fillId="0" borderId="0" xfId="0" applyFont="1" applyFill="1" applyBorder="1" applyAlignment="1" applyProtection="1">
      <alignment horizontal="center" wrapText="1"/>
    </xf>
    <xf numFmtId="0" fontId="5" fillId="0" borderId="0" xfId="0" applyFont="1" applyFill="1" applyBorder="1" applyAlignment="1" applyProtection="1">
      <alignment horizontal="center" wrapText="1"/>
    </xf>
    <xf numFmtId="0" fontId="16" fillId="0" borderId="0" xfId="0" applyFont="1" applyAlignment="1">
      <alignment vertical="center"/>
    </xf>
    <xf numFmtId="0" fontId="16" fillId="0" borderId="0" xfId="0" applyFont="1" applyAlignment="1"/>
    <xf numFmtId="0" fontId="0" fillId="2" borderId="23" xfId="0" applyFill="1" applyBorder="1" applyAlignment="1" applyProtection="1">
      <protection locked="0"/>
    </xf>
    <xf numFmtId="0" fontId="0" fillId="0" borderId="23" xfId="0" applyBorder="1" applyAlignment="1" applyProtection="1">
      <protection locked="0"/>
    </xf>
    <xf numFmtId="44" fontId="0" fillId="2" borderId="1" xfId="1" applyFont="1" applyFill="1" applyBorder="1" applyAlignment="1" applyProtection="1">
      <protection locked="0"/>
    </xf>
    <xf numFmtId="0" fontId="0" fillId="2" borderId="1" xfId="0" applyFill="1" applyBorder="1" applyAlignment="1" applyProtection="1">
      <protection locked="0"/>
    </xf>
    <xf numFmtId="0" fontId="0" fillId="0" borderId="1" xfId="0" applyBorder="1" applyAlignment="1" applyProtection="1">
      <protection locked="0"/>
    </xf>
    <xf numFmtId="0" fontId="0" fillId="0" borderId="0" xfId="0" applyBorder="1" applyAlignment="1" applyProtection="1">
      <alignment vertical="top" wrapText="1"/>
    </xf>
    <xf numFmtId="0" fontId="0" fillId="0" borderId="0" xfId="0" applyAlignment="1" applyProtection="1">
      <alignment vertical="top" wrapText="1"/>
    </xf>
    <xf numFmtId="0" fontId="0" fillId="0" borderId="0" xfId="0" applyAlignment="1"/>
    <xf numFmtId="0" fontId="0" fillId="0" borderId="0" xfId="0" applyBorder="1" applyAlignment="1" applyProtection="1">
      <alignment vertical="center" wrapText="1"/>
    </xf>
    <xf numFmtId="0" fontId="0" fillId="0" borderId="0" xfId="0" applyAlignment="1" applyProtection="1">
      <alignment vertical="center" wrapText="1"/>
    </xf>
    <xf numFmtId="0" fontId="0" fillId="0" borderId="0" xfId="0" applyAlignment="1" applyProtection="1"/>
    <xf numFmtId="0" fontId="3" fillId="0" borderId="0" xfId="0" applyFont="1" applyBorder="1" applyAlignment="1" applyProtection="1">
      <alignment horizontal="center"/>
    </xf>
    <xf numFmtId="0" fontId="0" fillId="7" borderId="2" xfId="0" applyFill="1" applyBorder="1" applyAlignment="1" applyProtection="1">
      <alignment vertical="center" wrapText="1"/>
      <protection locked="0"/>
    </xf>
    <xf numFmtId="0" fontId="10" fillId="0" borderId="0" xfId="0" applyFont="1" applyAlignment="1" applyProtection="1">
      <alignment vertical="center"/>
    </xf>
    <xf numFmtId="0" fontId="1" fillId="0" borderId="0" xfId="0" applyFont="1" applyAlignment="1" applyProtection="1">
      <alignment wrapText="1"/>
    </xf>
    <xf numFmtId="0" fontId="1" fillId="0" borderId="0" xfId="0" applyFont="1" applyAlignment="1" applyProtection="1">
      <alignment vertical="center" wrapText="1"/>
    </xf>
    <xf numFmtId="0" fontId="0" fillId="7" borderId="2" xfId="0" applyFill="1" applyBorder="1" applyAlignment="1" applyProtection="1">
      <protection locked="0"/>
    </xf>
    <xf numFmtId="0" fontId="0" fillId="0" borderId="2" xfId="0" applyBorder="1" applyAlignment="1" applyProtection="1">
      <protection locked="0"/>
    </xf>
    <xf numFmtId="44" fontId="0" fillId="2" borderId="23" xfId="1" applyFont="1" applyFill="1" applyBorder="1" applyAlignment="1" applyProtection="1">
      <protection locked="0"/>
    </xf>
    <xf numFmtId="14" fontId="1" fillId="0" borderId="0" xfId="0" applyNumberFormat="1" applyFont="1" applyAlignment="1" applyProtection="1">
      <alignment horizontal="left"/>
    </xf>
    <xf numFmtId="3" fontId="1" fillId="0" borderId="0" xfId="0" applyNumberFormat="1" applyFont="1" applyAlignment="1" applyProtection="1">
      <alignment horizontal="center"/>
    </xf>
    <xf numFmtId="0" fontId="1" fillId="0" borderId="0" xfId="0" applyFont="1" applyAlignment="1" applyProtection="1">
      <alignment horizontal="center"/>
    </xf>
    <xf numFmtId="0" fontId="0" fillId="2" borderId="18" xfId="0" applyFill="1" applyBorder="1" applyAlignment="1" applyProtection="1">
      <protection locked="0"/>
    </xf>
    <xf numFmtId="0" fontId="0" fillId="2" borderId="17" xfId="0" applyFill="1" applyBorder="1" applyAlignment="1" applyProtection="1">
      <protection locked="0"/>
    </xf>
    <xf numFmtId="0" fontId="0" fillId="2" borderId="19" xfId="0" applyFill="1" applyBorder="1" applyAlignment="1" applyProtection="1">
      <protection locked="0"/>
    </xf>
    <xf numFmtId="0" fontId="3" fillId="0" borderId="0" xfId="0" applyFont="1" applyAlignment="1" applyProtection="1">
      <alignment horizontal="center"/>
    </xf>
    <xf numFmtId="0" fontId="25" fillId="2" borderId="1" xfId="0" applyFont="1" applyFill="1" applyBorder="1" applyAlignment="1" applyProtection="1">
      <alignment horizontal="center"/>
    </xf>
    <xf numFmtId="0" fontId="16" fillId="2" borderId="1" xfId="0" applyFont="1" applyFill="1" applyBorder="1" applyAlignment="1" applyProtection="1">
      <alignment horizontal="center"/>
    </xf>
    <xf numFmtId="0" fontId="1" fillId="2" borderId="1" xfId="0" applyFont="1" applyFill="1" applyBorder="1" applyAlignment="1" applyProtection="1">
      <alignment horizontal="center"/>
    </xf>
    <xf numFmtId="0" fontId="0" fillId="0" borderId="1" xfId="0" applyBorder="1" applyAlignment="1" applyProtection="1"/>
    <xf numFmtId="0" fontId="0" fillId="0" borderId="6" xfId="0" applyBorder="1" applyAlignment="1" applyProtection="1">
      <alignment horizontal="center" wrapText="1"/>
    </xf>
    <xf numFmtId="0" fontId="0" fillId="0" borderId="3" xfId="0" applyBorder="1" applyAlignment="1" applyProtection="1">
      <alignment horizontal="center" wrapText="1"/>
    </xf>
    <xf numFmtId="0" fontId="0" fillId="0" borderId="3" xfId="0" applyBorder="1" applyAlignment="1">
      <alignment wrapText="1"/>
    </xf>
    <xf numFmtId="0" fontId="0" fillId="0" borderId="14" xfId="0" applyBorder="1" applyAlignment="1">
      <alignment wrapText="1"/>
    </xf>
    <xf numFmtId="0" fontId="0" fillId="2" borderId="1" xfId="0" applyFill="1" applyBorder="1" applyAlignment="1" applyProtection="1">
      <alignment horizontal="center" vertical="center" wrapText="1"/>
      <protection locked="0"/>
    </xf>
    <xf numFmtId="0" fontId="5" fillId="0" borderId="0" xfId="0" applyFont="1" applyBorder="1" applyAlignment="1" applyProtection="1">
      <alignment horizontal="center" wrapText="1"/>
    </xf>
    <xf numFmtId="0" fontId="7" fillId="0" borderId="0" xfId="0" applyFont="1" applyAlignment="1" applyProtection="1">
      <alignment horizontal="center" wrapText="1"/>
    </xf>
    <xf numFmtId="0" fontId="3" fillId="0" borderId="5" xfId="0" applyFont="1" applyBorder="1" applyAlignment="1" applyProtection="1">
      <alignment horizontal="center" wrapText="1"/>
    </xf>
    <xf numFmtId="0" fontId="0" fillId="0" borderId="5" xfId="0" applyBorder="1" applyAlignment="1" applyProtection="1">
      <alignment wrapText="1"/>
    </xf>
    <xf numFmtId="3" fontId="0" fillId="2" borderId="2" xfId="0" applyNumberFormat="1" applyFill="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1" fillId="0" borderId="0" xfId="0" applyFont="1" applyAlignment="1" applyProtection="1">
      <alignment horizontal="left"/>
    </xf>
    <xf numFmtId="44" fontId="0" fillId="0" borderId="11" xfId="1" applyFont="1" applyBorder="1" applyAlignment="1" applyProtection="1">
      <alignment horizontal="left" vertical="center"/>
    </xf>
    <xf numFmtId="44" fontId="13" fillId="0" borderId="0" xfId="1" applyFont="1" applyBorder="1" applyAlignment="1" applyProtection="1">
      <alignment horizontal="left" vertical="center"/>
    </xf>
    <xf numFmtId="44" fontId="0" fillId="0" borderId="7" xfId="1" applyFont="1" applyBorder="1" applyAlignment="1" applyProtection="1">
      <alignment horizontal="left" vertical="center"/>
    </xf>
    <xf numFmtId="44" fontId="0" fillId="0" borderId="5" xfId="1" applyFont="1" applyBorder="1" applyAlignment="1" applyProtection="1">
      <alignment horizontal="left" vertical="center"/>
    </xf>
    <xf numFmtId="3" fontId="1" fillId="0" borderId="0" xfId="0" applyNumberFormat="1" applyFont="1" applyBorder="1" applyAlignment="1" applyProtection="1">
      <alignment horizontal="center"/>
    </xf>
    <xf numFmtId="44" fontId="0" fillId="0" borderId="9" xfId="1" applyFont="1" applyBorder="1" applyAlignment="1" applyProtection="1">
      <alignment horizontal="left" vertical="center"/>
    </xf>
    <xf numFmtId="44" fontId="13" fillId="0" borderId="2" xfId="1" applyFont="1" applyBorder="1" applyAlignment="1" applyProtection="1">
      <alignment horizontal="left" vertical="center"/>
    </xf>
    <xf numFmtId="0" fontId="14" fillId="0" borderId="11" xfId="0" applyFont="1" applyBorder="1" applyAlignment="1" applyProtection="1">
      <alignment horizontal="center" vertical="center"/>
    </xf>
    <xf numFmtId="0" fontId="14" fillId="0" borderId="0" xfId="0" applyFont="1" applyBorder="1" applyAlignment="1" applyProtection="1">
      <alignment horizontal="center" vertical="center"/>
    </xf>
    <xf numFmtId="0" fontId="4" fillId="0" borderId="2"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2" xfId="0" applyFont="1" applyBorder="1" applyAlignment="1" applyProtection="1">
      <alignment vertical="center" wrapText="1"/>
    </xf>
    <xf numFmtId="0" fontId="4" fillId="0" borderId="10" xfId="0" applyFont="1" applyBorder="1" applyAlignment="1" applyProtection="1">
      <alignment vertical="center" wrapText="1"/>
    </xf>
    <xf numFmtId="3" fontId="17" fillId="0" borderId="0" xfId="0" applyNumberFormat="1" applyFont="1" applyAlignment="1" applyProtection="1">
      <alignment horizontal="center"/>
    </xf>
    <xf numFmtId="3" fontId="1" fillId="2" borderId="0" xfId="0" applyNumberFormat="1" applyFont="1" applyFill="1" applyAlignment="1" applyProtection="1">
      <alignment horizontal="center"/>
    </xf>
    <xf numFmtId="3" fontId="0" fillId="2" borderId="0" xfId="0" applyNumberFormat="1" applyFill="1" applyAlignment="1" applyProtection="1">
      <alignment horizontal="center"/>
    </xf>
    <xf numFmtId="0" fontId="0" fillId="2" borderId="0" xfId="0" applyFill="1" applyAlignment="1" applyProtection="1">
      <alignment horizontal="center"/>
    </xf>
    <xf numFmtId="0" fontId="4" fillId="0" borderId="5" xfId="0" applyFont="1" applyBorder="1" applyAlignment="1" applyProtection="1">
      <alignment vertical="center" wrapText="1"/>
    </xf>
    <xf numFmtId="0" fontId="4" fillId="0" borderId="8"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5" xfId="0" applyFont="1" applyBorder="1" applyAlignment="1" applyProtection="1">
      <alignment horizontal="left" vertical="center"/>
    </xf>
    <xf numFmtId="0" fontId="3" fillId="2" borderId="5"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2" fillId="0" borderId="0" xfId="0" applyFont="1" applyAlignment="1" applyProtection="1">
      <alignment horizontal="left" vertical="center"/>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44" fontId="0" fillId="0" borderId="9" xfId="1" applyFont="1" applyBorder="1" applyAlignment="1" applyProtection="1">
      <alignment horizontal="center" vertical="center"/>
    </xf>
    <xf numFmtId="44" fontId="0" fillId="0" borderId="2" xfId="1" applyFont="1" applyBorder="1" applyAlignment="1" applyProtection="1">
      <alignment horizontal="center" vertical="center"/>
    </xf>
    <xf numFmtId="0" fontId="4" fillId="0" borderId="5"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0" xfId="0" applyFont="1" applyAlignment="1" applyProtection="1">
      <alignment horizontal="center" wrapText="1"/>
    </xf>
    <xf numFmtId="0" fontId="0" fillId="2" borderId="18" xfId="0" applyFill="1" applyBorder="1" applyAlignment="1" applyProtection="1">
      <alignment horizontal="left"/>
      <protection locked="0"/>
    </xf>
    <xf numFmtId="0" fontId="0" fillId="0" borderId="19" xfId="0" applyBorder="1" applyAlignment="1" applyProtection="1">
      <alignment horizontal="left"/>
      <protection locked="0"/>
    </xf>
    <xf numFmtId="44" fontId="0" fillId="2" borderId="18" xfId="1" applyFont="1" applyFill="1" applyBorder="1" applyAlignment="1" applyProtection="1">
      <protection locked="0"/>
    </xf>
    <xf numFmtId="0" fontId="0" fillId="0" borderId="19" xfId="0" applyBorder="1" applyAlignment="1" applyProtection="1">
      <protection locked="0"/>
    </xf>
    <xf numFmtId="44" fontId="0" fillId="2" borderId="18" xfId="1" applyFont="1" applyFill="1" applyBorder="1" applyAlignment="1" applyProtection="1">
      <alignment horizontal="center"/>
      <protection locked="0"/>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44" fontId="0" fillId="0" borderId="7" xfId="1" applyFont="1" applyBorder="1" applyAlignment="1" applyProtection="1">
      <alignment horizontal="center" vertical="center"/>
    </xf>
    <xf numFmtId="44" fontId="0" fillId="0" borderId="5" xfId="1" applyFont="1" applyBorder="1" applyAlignment="1" applyProtection="1">
      <alignment horizontal="center" vertical="center"/>
    </xf>
    <xf numFmtId="0" fontId="14" fillId="0" borderId="2" xfId="0" applyFont="1" applyFill="1" applyBorder="1" applyAlignment="1" applyProtection="1">
      <alignment horizontal="center"/>
    </xf>
    <xf numFmtId="0" fontId="23" fillId="0" borderId="2" xfId="0" applyFont="1" applyBorder="1" applyAlignment="1" applyProtection="1">
      <alignment horizontal="center" vertical="center" wrapText="1"/>
    </xf>
    <xf numFmtId="0" fontId="23" fillId="0" borderId="10" xfId="0" applyFont="1" applyBorder="1" applyAlignment="1" applyProtection="1">
      <alignment horizontal="center" vertical="center" wrapText="1"/>
    </xf>
    <xf numFmtId="3"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wrapText="1"/>
    </xf>
    <xf numFmtId="44" fontId="0" fillId="0" borderId="0" xfId="1" applyFont="1" applyFill="1" applyBorder="1" applyAlignment="1" applyProtection="1"/>
    <xf numFmtId="0" fontId="1"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xf numFmtId="3" fontId="0" fillId="0" borderId="0" xfId="0" applyNumberFormat="1" applyFill="1" applyBorder="1" applyAlignment="1" applyProtection="1">
      <alignment horizontal="center"/>
      <protection locked="0"/>
    </xf>
    <xf numFmtId="3" fontId="1" fillId="5" borderId="0" xfId="0" applyNumberFormat="1" applyFont="1" applyFill="1" applyAlignment="1" applyProtection="1">
      <alignment horizontal="center"/>
    </xf>
    <xf numFmtId="0" fontId="0" fillId="0" borderId="5" xfId="0" applyFont="1" applyBorder="1" applyAlignment="1" applyProtection="1">
      <alignment vertical="center" wrapText="1"/>
    </xf>
    <xf numFmtId="0" fontId="0" fillId="0" borderId="5" xfId="0" applyFont="1" applyBorder="1" applyAlignment="1" applyProtection="1">
      <alignment vertical="center"/>
    </xf>
    <xf numFmtId="0" fontId="0" fillId="0" borderId="2" xfId="0" applyFont="1" applyBorder="1" applyAlignment="1" applyProtection="1">
      <alignment vertical="center"/>
    </xf>
    <xf numFmtId="0" fontId="16" fillId="0" borderId="5" xfId="0" applyFont="1" applyBorder="1" applyAlignment="1" applyProtection="1">
      <alignment vertical="center" wrapText="1"/>
    </xf>
    <xf numFmtId="0" fontId="16" fillId="0" borderId="2" xfId="0" applyFont="1" applyBorder="1" applyAlignment="1" applyProtection="1">
      <alignment vertical="center" wrapText="1"/>
    </xf>
    <xf numFmtId="44" fontId="13" fillId="0" borderId="5" xfId="1" applyFont="1" applyBorder="1" applyAlignment="1" applyProtection="1">
      <alignment horizontal="left" vertical="center"/>
    </xf>
    <xf numFmtId="0" fontId="0" fillId="0" borderId="5"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3" fontId="1" fillId="4" borderId="0" xfId="0" applyNumberFormat="1" applyFont="1" applyFill="1" applyBorder="1" applyAlignment="1" applyProtection="1">
      <alignment horizontal="center"/>
    </xf>
    <xf numFmtId="0" fontId="1" fillId="0" borderId="0" xfId="0" applyFont="1" applyAlignment="1">
      <alignment horizontal="center"/>
    </xf>
    <xf numFmtId="0" fontId="0" fillId="0" borderId="5" xfId="0" applyFont="1" applyBorder="1" applyAlignment="1" applyProtection="1">
      <alignment horizontal="left" vertical="center" wrapText="1"/>
    </xf>
    <xf numFmtId="0" fontId="0" fillId="0" borderId="5" xfId="0" applyFont="1" applyBorder="1" applyAlignment="1" applyProtection="1">
      <alignment horizontal="left" vertical="center"/>
    </xf>
    <xf numFmtId="0" fontId="0" fillId="0" borderId="2" xfId="0" applyFont="1" applyBorder="1" applyAlignment="1" applyProtection="1">
      <alignment horizontal="left" vertical="center"/>
    </xf>
    <xf numFmtId="0" fontId="1" fillId="0" borderId="0" xfId="0" applyFont="1" applyAlignment="1">
      <alignment horizontal="left"/>
    </xf>
    <xf numFmtId="0" fontId="0" fillId="0" borderId="2" xfId="0" applyFont="1" applyBorder="1" applyAlignment="1" applyProtection="1">
      <alignment horizontal="left" vertical="center" wrapText="1"/>
    </xf>
    <xf numFmtId="0" fontId="0" fillId="0" borderId="0" xfId="0" applyFont="1" applyBorder="1" applyAlignment="1" applyProtection="1">
      <alignment horizontal="left" vertical="center" wrapText="1"/>
    </xf>
  </cellXfs>
  <cellStyles count="2">
    <cellStyle name="Currency" xfId="1" builtinId="4"/>
    <cellStyle name="Normal" xfId="0" builtinId="0"/>
  </cellStyles>
  <dxfs count="5">
    <dxf>
      <fill>
        <patternFill>
          <bgColor rgb="FFFFFF00"/>
        </patternFill>
      </fill>
    </dxf>
    <dxf>
      <font>
        <color theme="0" tint="-0.14996795556505021"/>
      </font>
      <fill>
        <patternFill>
          <bgColor theme="0" tint="-0.14996795556505021"/>
        </patternFill>
      </fill>
      <border>
        <left/>
        <right/>
        <top/>
        <bottom/>
        <vertical/>
        <horizontal/>
      </border>
    </dxf>
    <dxf>
      <fill>
        <patternFill>
          <bgColor theme="0"/>
        </patternFill>
      </fill>
    </dxf>
    <dxf>
      <fill>
        <patternFill>
          <bgColor theme="9"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E$5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1149350</xdr:colOff>
      <xdr:row>0</xdr:row>
      <xdr:rowOff>46355</xdr:rowOff>
    </xdr:from>
    <xdr:to>
      <xdr:col>4</xdr:col>
      <xdr:colOff>431205</xdr:colOff>
      <xdr:row>1</xdr:row>
      <xdr:rowOff>20928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68475" y="46355"/>
          <a:ext cx="2583855" cy="2222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190500</xdr:colOff>
          <xdr:row>55</xdr:row>
          <xdr:rowOff>171450</xdr:rowOff>
        </xdr:from>
        <xdr:to>
          <xdr:col>5</xdr:col>
          <xdr:colOff>400050</xdr:colOff>
          <xdr:row>57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Bannon, Sean" id="{E8677765-5DB8-4BB4-958D-3359DB564469}" userId="S::Sean.Bannon@ct.gov::ce648ce6-7d6d-4e3e-83f6-32626264995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54"/>
  <sheetViews>
    <sheetView tabSelected="1" topLeftCell="A21" zoomScaleNormal="100" workbookViewId="0">
      <selection activeCell="A48" sqref="A48:H53"/>
    </sheetView>
  </sheetViews>
  <sheetFormatPr defaultColWidth="8.85546875" defaultRowHeight="15" x14ac:dyDescent="0.25"/>
  <cols>
    <col min="1" max="1" width="8.85546875" style="3"/>
    <col min="2" max="2" width="28" style="3" customWidth="1"/>
    <col min="3" max="3" width="13.140625" style="28" customWidth="1"/>
    <col min="4" max="4" width="6.28515625" style="3" customWidth="1"/>
    <col min="5" max="5" width="8.85546875" style="3"/>
    <col min="6" max="6" width="30.140625" style="3" customWidth="1"/>
    <col min="7" max="7" width="9.85546875" style="3" customWidth="1"/>
    <col min="8" max="8" width="10.5703125" style="28" customWidth="1"/>
    <col min="9" max="19" width="8.85546875" style="3"/>
    <col min="20" max="20" width="0" style="3" hidden="1" customWidth="1"/>
    <col min="21" max="16384" width="8.85546875" style="3"/>
  </cols>
  <sheetData>
    <row r="1" spans="1:20" ht="19.899999999999999" customHeight="1" x14ac:dyDescent="0.25">
      <c r="A1" s="156">
        <v>44896</v>
      </c>
      <c r="B1" s="156"/>
      <c r="C1" s="156"/>
      <c r="D1" s="156"/>
      <c r="E1" s="156"/>
      <c r="F1" s="156"/>
      <c r="G1" s="156"/>
      <c r="H1" s="156"/>
    </row>
    <row r="2" spans="1:20" x14ac:dyDescent="0.25">
      <c r="A2" s="157" t="s">
        <v>0</v>
      </c>
      <c r="B2" s="158"/>
      <c r="C2" s="158"/>
      <c r="D2" s="158"/>
      <c r="E2" s="158"/>
      <c r="F2" s="158"/>
      <c r="G2" s="158"/>
      <c r="H2" s="158"/>
    </row>
    <row r="3" spans="1:20" ht="15.75" thickBot="1" x14ac:dyDescent="0.3">
      <c r="A3" s="4"/>
      <c r="E3" s="5"/>
      <c r="F3" s="41"/>
    </row>
    <row r="4" spans="1:20" ht="15.75" thickBot="1" x14ac:dyDescent="0.3">
      <c r="A4" s="4"/>
      <c r="B4" s="43" t="s">
        <v>1</v>
      </c>
      <c r="C4" s="211"/>
      <c r="D4" s="212"/>
      <c r="E4" s="44" t="s">
        <v>2</v>
      </c>
      <c r="F4" s="42"/>
      <c r="G4" s="45" t="s">
        <v>3</v>
      </c>
      <c r="H4" s="115"/>
    </row>
    <row r="5" spans="1:20" x14ac:dyDescent="0.25">
      <c r="A5" s="4"/>
      <c r="B5" s="8" t="s">
        <v>4</v>
      </c>
      <c r="C5" s="213"/>
      <c r="D5" s="214"/>
      <c r="E5" s="5"/>
      <c r="F5" s="46"/>
    </row>
    <row r="6" spans="1:20" x14ac:dyDescent="0.25">
      <c r="A6" s="4"/>
      <c r="B6" s="47" t="s">
        <v>5</v>
      </c>
      <c r="C6" s="159"/>
      <c r="D6" s="214"/>
      <c r="E6" s="48" t="s">
        <v>6</v>
      </c>
      <c r="F6" s="159"/>
      <c r="G6" s="160"/>
      <c r="H6" s="161"/>
      <c r="T6" s="3" t="s">
        <v>7</v>
      </c>
    </row>
    <row r="7" spans="1:20" x14ac:dyDescent="0.25">
      <c r="A7" s="4"/>
      <c r="B7" s="3" t="s">
        <v>8</v>
      </c>
      <c r="C7" s="159"/>
      <c r="D7" s="214"/>
      <c r="E7" s="5"/>
      <c r="T7" s="3" t="s">
        <v>9</v>
      </c>
    </row>
    <row r="8" spans="1:20" x14ac:dyDescent="0.25">
      <c r="A8" s="4"/>
      <c r="B8" s="3" t="s">
        <v>10</v>
      </c>
      <c r="C8" s="215" t="s">
        <v>7</v>
      </c>
      <c r="D8" s="214"/>
      <c r="E8" s="5"/>
      <c r="F8" s="3" t="s">
        <v>11</v>
      </c>
      <c r="H8" s="32"/>
      <c r="T8" s="3" t="s">
        <v>12</v>
      </c>
    </row>
    <row r="9" spans="1:20" x14ac:dyDescent="0.25">
      <c r="A9" s="4"/>
      <c r="D9" s="5"/>
    </row>
    <row r="10" spans="1:20" x14ac:dyDescent="0.25">
      <c r="A10" s="4"/>
      <c r="B10" s="3" t="s">
        <v>13</v>
      </c>
      <c r="C10" s="90"/>
      <c r="D10" s="47"/>
      <c r="E10" s="47"/>
      <c r="F10" s="47" t="s">
        <v>14</v>
      </c>
      <c r="G10" s="47"/>
      <c r="H10" s="40"/>
    </row>
    <row r="11" spans="1:20" x14ac:dyDescent="0.25">
      <c r="A11" s="4"/>
      <c r="B11" s="6" t="s">
        <v>15</v>
      </c>
      <c r="E11" s="5"/>
      <c r="F11" s="6" t="s">
        <v>16</v>
      </c>
      <c r="G11" s="6"/>
    </row>
    <row r="12" spans="1:20" x14ac:dyDescent="0.25">
      <c r="A12" s="148" t="s">
        <v>17</v>
      </c>
      <c r="B12" s="162"/>
      <c r="C12" s="162"/>
      <c r="D12" s="162"/>
      <c r="E12" s="162"/>
      <c r="F12" s="162"/>
      <c r="G12" s="162"/>
      <c r="H12" s="162"/>
    </row>
    <row r="13" spans="1:20" x14ac:dyDescent="0.25">
      <c r="A13" s="4"/>
      <c r="B13" s="163" t="s">
        <v>114</v>
      </c>
      <c r="C13" s="164"/>
      <c r="D13" s="7"/>
      <c r="E13" s="165" t="s">
        <v>111</v>
      </c>
      <c r="F13" s="166"/>
      <c r="G13" s="166"/>
      <c r="H13" s="166"/>
      <c r="K13" s="13"/>
      <c r="L13" s="229"/>
      <c r="M13" s="230"/>
      <c r="N13" s="11"/>
      <c r="O13" s="229"/>
      <c r="P13" s="231"/>
      <c r="Q13" s="231"/>
      <c r="R13" s="231"/>
    </row>
    <row r="14" spans="1:20" x14ac:dyDescent="0.25">
      <c r="A14" s="94" t="s">
        <v>18</v>
      </c>
      <c r="B14" s="8"/>
      <c r="C14" s="29"/>
      <c r="D14" s="7"/>
      <c r="E14" s="9" t="s">
        <v>18</v>
      </c>
      <c r="F14" s="8"/>
      <c r="G14" s="8"/>
      <c r="H14" s="29"/>
      <c r="K14" s="129"/>
      <c r="L14" s="11"/>
      <c r="M14" s="30"/>
      <c r="N14" s="11"/>
      <c r="O14" s="130"/>
      <c r="P14" s="11"/>
      <c r="Q14" s="11"/>
      <c r="R14" s="30"/>
    </row>
    <row r="15" spans="1:20" x14ac:dyDescent="0.25">
      <c r="A15" s="39"/>
      <c r="B15" s="10" t="s">
        <v>19</v>
      </c>
      <c r="C15" s="29"/>
      <c r="D15" s="7"/>
      <c r="E15" s="11"/>
      <c r="F15" s="10" t="s">
        <v>20</v>
      </c>
      <c r="G15" s="10"/>
      <c r="H15" s="29"/>
      <c r="K15" s="13"/>
      <c r="L15" s="121"/>
      <c r="M15" s="30"/>
      <c r="N15" s="11"/>
      <c r="O15" s="11"/>
      <c r="P15" s="121"/>
      <c r="Q15" s="121"/>
      <c r="R15" s="30"/>
    </row>
    <row r="16" spans="1:20" x14ac:dyDescent="0.25">
      <c r="A16" s="118">
        <v>0</v>
      </c>
      <c r="B16" s="116" t="s">
        <v>112</v>
      </c>
      <c r="C16" s="117">
        <f>IF(A16&gt;0,(A16*65),0)</f>
        <v>0</v>
      </c>
      <c r="D16" s="7"/>
      <c r="E16" s="1">
        <v>0</v>
      </c>
      <c r="F16" s="12" t="s">
        <v>21</v>
      </c>
      <c r="G16" s="12"/>
      <c r="H16" s="30">
        <f>E16*55</f>
        <v>0</v>
      </c>
      <c r="K16" s="120"/>
      <c r="L16" s="122"/>
      <c r="M16" s="30"/>
      <c r="N16" s="11"/>
      <c r="O16" s="131"/>
      <c r="P16" s="123"/>
      <c r="Q16" s="123"/>
      <c r="R16" s="30"/>
    </row>
    <row r="17" spans="1:18" x14ac:dyDescent="0.25">
      <c r="A17" s="120"/>
      <c r="B17" s="116"/>
      <c r="C17" s="117"/>
      <c r="D17" s="7"/>
      <c r="E17" s="11"/>
      <c r="F17" s="8"/>
      <c r="G17" s="8"/>
      <c r="H17" s="30"/>
      <c r="K17" s="232"/>
      <c r="L17" s="227"/>
      <c r="M17" s="228"/>
      <c r="N17" s="11"/>
      <c r="O17" s="11"/>
      <c r="P17" s="11"/>
      <c r="Q17" s="11"/>
      <c r="R17" s="30"/>
    </row>
    <row r="18" spans="1:18" x14ac:dyDescent="0.25">
      <c r="A18" s="13"/>
      <c r="B18" s="10" t="s">
        <v>22</v>
      </c>
      <c r="C18" s="30"/>
      <c r="D18" s="7"/>
      <c r="E18" s="11"/>
      <c r="F18" s="10" t="s">
        <v>22</v>
      </c>
      <c r="G18" s="10"/>
      <c r="H18" s="30"/>
      <c r="K18" s="232"/>
      <c r="L18" s="227"/>
      <c r="M18" s="228"/>
      <c r="N18" s="11"/>
      <c r="O18" s="11"/>
      <c r="P18" s="121"/>
      <c r="Q18" s="121"/>
      <c r="R18" s="30"/>
    </row>
    <row r="19" spans="1:18" x14ac:dyDescent="0.25">
      <c r="A19" s="118">
        <v>0</v>
      </c>
      <c r="B19" s="14" t="s">
        <v>23</v>
      </c>
      <c r="C19" s="30">
        <f>A19*784.77</f>
        <v>0</v>
      </c>
      <c r="D19" s="7"/>
      <c r="E19" s="118">
        <v>0</v>
      </c>
      <c r="F19" s="14" t="s">
        <v>23</v>
      </c>
      <c r="G19" s="14"/>
      <c r="H19" s="30">
        <f>E19*784.77</f>
        <v>0</v>
      </c>
      <c r="K19" s="13"/>
      <c r="L19" s="11"/>
      <c r="M19" s="30"/>
      <c r="N19" s="11"/>
      <c r="O19" s="120"/>
      <c r="P19" s="14"/>
      <c r="Q19" s="14"/>
      <c r="R19" s="30"/>
    </row>
    <row r="20" spans="1:18" x14ac:dyDescent="0.25">
      <c r="D20" s="7"/>
      <c r="E20" s="11"/>
      <c r="F20" s="8"/>
      <c r="G20" s="8"/>
      <c r="H20" s="30"/>
      <c r="K20" s="13"/>
      <c r="L20" s="121"/>
      <c r="M20" s="30"/>
      <c r="N20" s="11"/>
      <c r="O20" s="11"/>
      <c r="P20" s="11"/>
      <c r="Q20" s="11"/>
      <c r="R20" s="30"/>
    </row>
    <row r="21" spans="1:18" x14ac:dyDescent="0.25">
      <c r="A21" s="4"/>
      <c r="B21" s="16" t="s">
        <v>25</v>
      </c>
      <c r="C21" s="97"/>
      <c r="D21" s="15"/>
      <c r="E21" s="49"/>
      <c r="F21" s="16" t="s">
        <v>24</v>
      </c>
      <c r="G21" s="16"/>
      <c r="H21" s="97"/>
      <c r="K21" s="120"/>
      <c r="L21" s="14"/>
      <c r="M21" s="30"/>
      <c r="N21" s="49"/>
      <c r="O21" s="49"/>
      <c r="P21" s="124"/>
      <c r="Q21" s="124"/>
      <c r="R21" s="117"/>
    </row>
    <row r="22" spans="1:18" x14ac:dyDescent="0.25">
      <c r="A22" s="119">
        <v>0</v>
      </c>
      <c r="B22" s="36" t="s">
        <v>112</v>
      </c>
      <c r="C22" s="30">
        <f>IF(A22&gt;0,(A22*65),0)</f>
        <v>0</v>
      </c>
      <c r="D22" s="15"/>
      <c r="E22" s="1">
        <v>0</v>
      </c>
      <c r="F22" s="12" t="s">
        <v>21</v>
      </c>
      <c r="G22" s="12"/>
      <c r="H22" s="30">
        <f>E22*55</f>
        <v>0</v>
      </c>
      <c r="K22" s="13"/>
      <c r="L22" s="49"/>
      <c r="M22" s="117"/>
      <c r="N22" s="49"/>
      <c r="O22" s="131"/>
      <c r="P22" s="123"/>
      <c r="Q22" s="123"/>
      <c r="R22" s="30"/>
    </row>
    <row r="23" spans="1:18" x14ac:dyDescent="0.25">
      <c r="D23" s="7"/>
      <c r="E23" s="11"/>
      <c r="F23" s="8"/>
      <c r="G23" s="8"/>
      <c r="H23" s="30"/>
      <c r="K23" s="13"/>
      <c r="L23" s="124"/>
      <c r="M23" s="117"/>
      <c r="N23" s="11"/>
      <c r="O23" s="11"/>
      <c r="P23" s="11"/>
      <c r="Q23" s="11"/>
      <c r="R23" s="30"/>
    </row>
    <row r="24" spans="1:18" x14ac:dyDescent="0.25">
      <c r="A24" s="4"/>
      <c r="B24" s="10" t="s">
        <v>28</v>
      </c>
      <c r="C24" s="30"/>
      <c r="D24" s="7"/>
      <c r="E24" s="11"/>
      <c r="F24" s="37" t="s">
        <v>26</v>
      </c>
      <c r="G24" s="37"/>
      <c r="H24" s="38"/>
      <c r="K24" s="132"/>
      <c r="L24" s="125"/>
      <c r="M24" s="30"/>
      <c r="N24" s="11"/>
      <c r="O24" s="11"/>
      <c r="P24" s="126"/>
      <c r="Q24" s="126"/>
      <c r="R24" s="38"/>
    </row>
    <row r="25" spans="1:18" x14ac:dyDescent="0.25">
      <c r="A25" s="118">
        <v>0</v>
      </c>
      <c r="B25" s="17" t="s">
        <v>105</v>
      </c>
      <c r="C25" s="30">
        <f>A25*17.89</f>
        <v>0</v>
      </c>
      <c r="D25" s="7"/>
      <c r="E25" s="1">
        <v>0</v>
      </c>
      <c r="F25" s="17" t="s">
        <v>105</v>
      </c>
      <c r="G25" s="17"/>
      <c r="H25" s="30">
        <f>E25*17.89</f>
        <v>0</v>
      </c>
      <c r="K25" s="120"/>
      <c r="L25" s="11"/>
      <c r="M25" s="30"/>
      <c r="N25" s="11"/>
      <c r="O25" s="131"/>
      <c r="P25" s="17"/>
      <c r="Q25" s="17"/>
      <c r="R25" s="30"/>
    </row>
    <row r="26" spans="1:18" x14ac:dyDescent="0.25">
      <c r="A26" s="120"/>
      <c r="B26" s="17"/>
      <c r="C26" s="30"/>
      <c r="D26" s="7"/>
      <c r="E26" s="131"/>
      <c r="F26" s="17"/>
      <c r="G26" s="17"/>
      <c r="H26" s="30"/>
      <c r="K26" s="120"/>
      <c r="L26" s="11"/>
      <c r="M26" s="30"/>
      <c r="N26" s="11"/>
      <c r="O26" s="131"/>
      <c r="P26" s="17"/>
      <c r="Q26" s="17"/>
      <c r="R26" s="30"/>
    </row>
    <row r="27" spans="1:18" ht="15.75" x14ac:dyDescent="0.25">
      <c r="A27" s="39"/>
      <c r="B27" s="18" t="s">
        <v>30</v>
      </c>
      <c r="C27" s="30"/>
      <c r="D27" s="7"/>
      <c r="E27" s="11"/>
      <c r="F27" s="18" t="s">
        <v>30</v>
      </c>
      <c r="G27" s="18"/>
      <c r="H27" s="30"/>
      <c r="K27" s="120"/>
      <c r="L27" s="11"/>
      <c r="M27" s="30"/>
      <c r="N27" s="11"/>
      <c r="O27" s="131"/>
      <c r="P27" s="17"/>
      <c r="Q27" s="17"/>
      <c r="R27" s="30"/>
    </row>
    <row r="28" spans="1:18" x14ac:dyDescent="0.25">
      <c r="A28" s="119">
        <v>0</v>
      </c>
      <c r="B28" s="116" t="s">
        <v>112</v>
      </c>
      <c r="C28" s="117">
        <f>IF(A28&gt;0,A28*65,0)</f>
        <v>0</v>
      </c>
      <c r="D28" s="7"/>
      <c r="E28" s="1">
        <v>0</v>
      </c>
      <c r="F28" s="12" t="s">
        <v>21</v>
      </c>
      <c r="G28" s="12"/>
      <c r="H28" s="30">
        <f>E28*55</f>
        <v>0</v>
      </c>
      <c r="K28" s="120"/>
      <c r="L28" s="11"/>
      <c r="M28" s="30"/>
      <c r="N28" s="11"/>
      <c r="O28" s="131"/>
      <c r="P28" s="17"/>
      <c r="Q28" s="17"/>
      <c r="R28" s="30"/>
    </row>
    <row r="29" spans="1:18" x14ac:dyDescent="0.25">
      <c r="A29" s="120"/>
      <c r="B29" s="17"/>
      <c r="C29" s="30"/>
      <c r="D29" s="7"/>
      <c r="E29" s="131"/>
      <c r="F29" s="17"/>
      <c r="G29" s="17"/>
      <c r="H29" s="30"/>
      <c r="K29" s="120"/>
      <c r="L29" s="11"/>
      <c r="M29" s="30"/>
      <c r="N29" s="11"/>
      <c r="O29" s="131"/>
      <c r="P29" s="17"/>
      <c r="Q29" s="17"/>
      <c r="R29" s="30"/>
    </row>
    <row r="30" spans="1:18" x14ac:dyDescent="0.25">
      <c r="A30" s="4"/>
      <c r="B30" s="8"/>
      <c r="C30" s="30"/>
      <c r="D30" s="7"/>
      <c r="E30" s="172" t="s">
        <v>27</v>
      </c>
      <c r="F30" s="173"/>
      <c r="G30" s="95"/>
      <c r="H30" s="30"/>
      <c r="K30" s="13"/>
      <c r="L30" s="11"/>
      <c r="M30" s="30"/>
      <c r="N30" s="11"/>
      <c r="O30" s="134"/>
      <c r="P30" s="133"/>
      <c r="Q30" s="133"/>
      <c r="R30" s="30"/>
    </row>
    <row r="31" spans="1:18" x14ac:dyDescent="0.25">
      <c r="C31" s="3"/>
      <c r="D31" s="7"/>
      <c r="E31" s="173"/>
      <c r="F31" s="173"/>
      <c r="G31" s="95"/>
      <c r="H31" s="30"/>
      <c r="K31" s="13"/>
      <c r="L31" s="121"/>
      <c r="M31" s="30"/>
      <c r="N31" s="11"/>
      <c r="O31" s="133"/>
      <c r="P31" s="133"/>
      <c r="Q31" s="133"/>
      <c r="R31" s="30"/>
    </row>
    <row r="32" spans="1:18" ht="19.899999999999999" customHeight="1" x14ac:dyDescent="0.25">
      <c r="C32" s="3"/>
      <c r="D32" s="7"/>
      <c r="E32" s="173"/>
      <c r="F32" s="173"/>
      <c r="G32" s="95"/>
      <c r="H32" s="30"/>
      <c r="K32" s="120"/>
      <c r="L32" s="17"/>
      <c r="M32" s="30"/>
      <c r="N32" s="11"/>
      <c r="O32" s="133"/>
      <c r="P32" s="133"/>
      <c r="Q32" s="133"/>
      <c r="R32" s="30"/>
    </row>
    <row r="33" spans="1:18" x14ac:dyDescent="0.25">
      <c r="A33" s="132"/>
      <c r="B33" s="116"/>
      <c r="C33" s="117"/>
      <c r="D33" s="7"/>
      <c r="E33" s="11"/>
      <c r="F33" s="10" t="s">
        <v>29</v>
      </c>
      <c r="G33" s="10"/>
      <c r="H33" s="30"/>
      <c r="K33" s="13"/>
      <c r="L33" s="17"/>
      <c r="M33" s="30"/>
      <c r="N33" s="11"/>
      <c r="O33" s="11"/>
      <c r="P33" s="121"/>
      <c r="Q33" s="121"/>
      <c r="R33" s="30"/>
    </row>
    <row r="34" spans="1:18" x14ac:dyDescent="0.25">
      <c r="A34" s="4"/>
      <c r="B34" s="8"/>
      <c r="C34" s="30"/>
      <c r="D34" s="7"/>
      <c r="E34" s="118">
        <v>0</v>
      </c>
      <c r="F34" s="10"/>
      <c r="G34" s="10"/>
      <c r="H34" s="30">
        <f>E34*2000</f>
        <v>0</v>
      </c>
      <c r="K34" s="13"/>
      <c r="L34" s="11"/>
      <c r="M34" s="30"/>
      <c r="N34" s="11"/>
      <c r="O34" s="120"/>
      <c r="P34" s="121"/>
      <c r="Q34" s="121"/>
      <c r="R34" s="30"/>
    </row>
    <row r="35" spans="1:18" ht="15.75" x14ac:dyDescent="0.25">
      <c r="D35" s="7"/>
      <c r="E35" s="11"/>
      <c r="F35" s="10" t="s">
        <v>31</v>
      </c>
      <c r="G35" s="10"/>
      <c r="H35" s="30"/>
      <c r="K35" s="13"/>
      <c r="L35" s="127"/>
      <c r="M35" s="30"/>
      <c r="N35" s="11"/>
      <c r="O35" s="11"/>
      <c r="P35" s="121"/>
      <c r="Q35" s="121"/>
      <c r="R35" s="30"/>
    </row>
    <row r="36" spans="1:18" x14ac:dyDescent="0.25">
      <c r="A36" s="120"/>
      <c r="B36" s="11"/>
      <c r="C36" s="30"/>
      <c r="D36" s="7"/>
      <c r="E36" s="118">
        <v>0</v>
      </c>
      <c r="F36" s="10"/>
      <c r="G36" s="10"/>
      <c r="H36" s="30">
        <f>E36*2000</f>
        <v>0</v>
      </c>
      <c r="K36" s="120"/>
      <c r="L36" s="11"/>
      <c r="M36" s="30"/>
      <c r="N36" s="11"/>
      <c r="O36" s="120"/>
      <c r="P36" s="121"/>
      <c r="Q36" s="121"/>
      <c r="R36" s="30"/>
    </row>
    <row r="37" spans="1:18" ht="15" customHeight="1" x14ac:dyDescent="0.25">
      <c r="D37" s="7"/>
      <c r="E37" s="11" t="s">
        <v>32</v>
      </c>
      <c r="F37" s="10" t="s">
        <v>33</v>
      </c>
      <c r="G37" s="10"/>
      <c r="H37" s="30"/>
      <c r="K37" s="226"/>
      <c r="L37" s="227"/>
      <c r="M37" s="228"/>
      <c r="N37" s="11"/>
      <c r="O37" s="11"/>
      <c r="P37" s="121"/>
      <c r="Q37" s="121"/>
      <c r="R37" s="30"/>
    </row>
    <row r="38" spans="1:18" x14ac:dyDescent="0.25">
      <c r="D38" s="7"/>
      <c r="E38" s="118">
        <v>0</v>
      </c>
      <c r="F38" s="8"/>
      <c r="G38" s="8"/>
      <c r="H38" s="30">
        <f>E38*2000</f>
        <v>0</v>
      </c>
      <c r="K38" s="226"/>
      <c r="L38" s="227"/>
      <c r="M38" s="228"/>
      <c r="N38" s="11"/>
      <c r="O38" s="120"/>
      <c r="P38" s="11"/>
      <c r="Q38" s="11"/>
      <c r="R38" s="30"/>
    </row>
    <row r="39" spans="1:18" x14ac:dyDescent="0.25">
      <c r="A39" s="4"/>
      <c r="B39" s="8"/>
      <c r="C39" s="30"/>
      <c r="D39" s="7"/>
      <c r="E39" s="11"/>
      <c r="F39" s="10" t="s">
        <v>113</v>
      </c>
      <c r="G39" s="10"/>
      <c r="H39" s="30"/>
      <c r="I39" s="3" t="s">
        <v>32</v>
      </c>
      <c r="K39" s="13"/>
      <c r="L39" s="11"/>
      <c r="M39" s="30"/>
      <c r="N39" s="11"/>
      <c r="O39" s="11"/>
      <c r="P39" s="121"/>
      <c r="Q39" s="121"/>
      <c r="R39" s="30"/>
    </row>
    <row r="40" spans="1:18" x14ac:dyDescent="0.25">
      <c r="A40" s="4"/>
      <c r="B40" s="8"/>
      <c r="C40" s="30"/>
      <c r="D40" s="7"/>
      <c r="E40" s="118">
        <v>0</v>
      </c>
      <c r="F40" s="19" t="s">
        <v>35</v>
      </c>
      <c r="G40" s="19"/>
      <c r="H40" s="30">
        <f>E40*2000</f>
        <v>0</v>
      </c>
      <c r="K40" s="13"/>
      <c r="L40" s="11"/>
      <c r="M40" s="30"/>
      <c r="N40" s="11"/>
      <c r="O40" s="120"/>
      <c r="P40" s="128"/>
      <c r="Q40" s="128"/>
      <c r="R40" s="30"/>
    </row>
    <row r="41" spans="1:18" x14ac:dyDescent="0.25">
      <c r="A41" s="4"/>
      <c r="B41" s="8"/>
      <c r="C41" s="30"/>
      <c r="D41" s="7"/>
      <c r="E41" s="11"/>
      <c r="F41" s="8"/>
      <c r="G41" s="8"/>
      <c r="H41" s="30"/>
      <c r="K41" s="13"/>
      <c r="L41" s="11"/>
      <c r="M41" s="30"/>
      <c r="N41" s="11"/>
      <c r="O41" s="11"/>
      <c r="P41" s="11"/>
      <c r="Q41" s="11"/>
      <c r="R41" s="30"/>
    </row>
    <row r="42" spans="1:18" ht="15.75" x14ac:dyDescent="0.25">
      <c r="A42" s="4"/>
      <c r="B42" s="8"/>
      <c r="C42" s="30"/>
      <c r="D42" s="7"/>
      <c r="E42" s="11"/>
      <c r="F42" s="10" t="s">
        <v>34</v>
      </c>
      <c r="G42" s="10"/>
      <c r="H42" s="30"/>
      <c r="K42" s="13"/>
      <c r="L42" s="11"/>
      <c r="M42" s="30"/>
      <c r="N42" s="11"/>
      <c r="O42" s="11"/>
      <c r="P42" s="127"/>
      <c r="Q42" s="127"/>
      <c r="R42" s="30"/>
    </row>
    <row r="43" spans="1:18" x14ac:dyDescent="0.25">
      <c r="A43" s="4"/>
      <c r="B43" s="8"/>
      <c r="C43" s="30"/>
      <c r="D43" s="7"/>
      <c r="E43" s="118">
        <v>0</v>
      </c>
      <c r="F43" s="19" t="s">
        <v>35</v>
      </c>
      <c r="G43" s="19"/>
      <c r="H43" s="30">
        <f>E43*2000</f>
        <v>0</v>
      </c>
      <c r="K43" s="13"/>
      <c r="L43" s="11"/>
      <c r="M43" s="30"/>
      <c r="N43" s="11"/>
      <c r="O43" s="131"/>
      <c r="P43" s="123"/>
      <c r="Q43" s="123"/>
      <c r="R43" s="30"/>
    </row>
    <row r="44" spans="1:18" x14ac:dyDescent="0.25">
      <c r="A44" s="135" t="s">
        <v>115</v>
      </c>
      <c r="B44" s="136"/>
      <c r="C44" s="136"/>
      <c r="D44" s="7"/>
      <c r="E44" s="11"/>
      <c r="F44" s="12"/>
      <c r="G44" s="12"/>
      <c r="H44" s="30"/>
      <c r="K44" s="13"/>
      <c r="L44" s="11"/>
      <c r="M44" s="30"/>
      <c r="N44" s="11"/>
      <c r="O44" s="11"/>
      <c r="P44" s="123"/>
      <c r="Q44" s="123"/>
      <c r="R44" s="30"/>
    </row>
    <row r="45" spans="1:18" ht="15.75" thickBot="1" x14ac:dyDescent="0.3">
      <c r="A45" s="4"/>
      <c r="B45" s="20" t="s">
        <v>36</v>
      </c>
      <c r="C45" s="31">
        <f>SUM(C16:C44)</f>
        <v>0</v>
      </c>
      <c r="D45" s="11"/>
      <c r="E45" s="11"/>
      <c r="F45" s="21" t="s">
        <v>36</v>
      </c>
      <c r="G45" s="21"/>
      <c r="H45" s="31">
        <f>SUM(H16:H44)</f>
        <v>0</v>
      </c>
      <c r="K45" s="13"/>
      <c r="L45" s="21"/>
      <c r="M45" s="30"/>
      <c r="N45" s="11"/>
      <c r="O45" s="11"/>
      <c r="P45" s="21"/>
      <c r="Q45" s="21"/>
      <c r="R45" s="30"/>
    </row>
    <row r="46" spans="1:18" ht="15.75" thickTop="1" x14ac:dyDescent="0.25">
      <c r="A46" s="4"/>
      <c r="B46" s="20"/>
      <c r="C46" s="112"/>
      <c r="D46" s="11"/>
      <c r="E46" s="11"/>
      <c r="F46" s="21"/>
      <c r="G46" s="21"/>
      <c r="H46" s="112"/>
    </row>
    <row r="47" spans="1:18" ht="30" customHeight="1" x14ac:dyDescent="0.25">
      <c r="A47" s="167" t="s">
        <v>65</v>
      </c>
      <c r="B47" s="168"/>
      <c r="C47" s="169"/>
      <c r="D47" s="169"/>
      <c r="E47" s="169"/>
      <c r="F47" s="169"/>
      <c r="G47" s="169"/>
      <c r="H47" s="170"/>
    </row>
    <row r="48" spans="1:18" x14ac:dyDescent="0.25">
      <c r="A48" s="171"/>
      <c r="B48" s="171"/>
      <c r="C48" s="171"/>
      <c r="D48" s="171"/>
      <c r="E48" s="171"/>
      <c r="F48" s="171"/>
      <c r="G48" s="171"/>
      <c r="H48" s="171"/>
    </row>
    <row r="49" spans="1:11" x14ac:dyDescent="0.25">
      <c r="A49" s="171"/>
      <c r="B49" s="171"/>
      <c r="C49" s="171"/>
      <c r="D49" s="171"/>
      <c r="E49" s="171"/>
      <c r="F49" s="171"/>
      <c r="G49" s="171"/>
      <c r="H49" s="171"/>
    </row>
    <row r="50" spans="1:11" x14ac:dyDescent="0.25">
      <c r="A50" s="171"/>
      <c r="B50" s="171"/>
      <c r="C50" s="171"/>
      <c r="D50" s="171"/>
      <c r="E50" s="171"/>
      <c r="F50" s="171"/>
      <c r="G50" s="171"/>
      <c r="H50" s="171"/>
    </row>
    <row r="51" spans="1:11" x14ac:dyDescent="0.25">
      <c r="A51" s="171"/>
      <c r="B51" s="171"/>
      <c r="C51" s="171"/>
      <c r="D51" s="171"/>
      <c r="E51" s="171"/>
      <c r="F51" s="171"/>
      <c r="G51" s="171"/>
      <c r="H51" s="171"/>
    </row>
    <row r="52" spans="1:11" x14ac:dyDescent="0.25">
      <c r="A52" s="171"/>
      <c r="B52" s="171"/>
      <c r="C52" s="171"/>
      <c r="D52" s="171"/>
      <c r="E52" s="171"/>
      <c r="F52" s="171"/>
      <c r="G52" s="171"/>
      <c r="H52" s="171"/>
    </row>
    <row r="53" spans="1:11" x14ac:dyDescent="0.25">
      <c r="A53" s="171"/>
      <c r="B53" s="171"/>
      <c r="C53" s="171"/>
      <c r="D53" s="171"/>
      <c r="E53" s="171"/>
      <c r="F53" s="171"/>
      <c r="G53" s="171"/>
      <c r="H53" s="171"/>
    </row>
    <row r="54" spans="1:11" x14ac:dyDescent="0.25">
      <c r="A54" s="4"/>
      <c r="B54" s="20"/>
      <c r="C54" s="30"/>
      <c r="D54" s="11"/>
      <c r="E54" s="11"/>
      <c r="F54" s="21"/>
      <c r="G54" s="21"/>
      <c r="H54" s="30"/>
    </row>
    <row r="55" spans="1:11" x14ac:dyDescent="0.25">
      <c r="A55" s="193" t="s">
        <v>37</v>
      </c>
      <c r="B55" s="194"/>
      <c r="C55" s="194"/>
      <c r="D55" s="194"/>
      <c r="E55" s="194"/>
      <c r="F55" s="194"/>
      <c r="G55" s="194"/>
      <c r="H55" s="194"/>
    </row>
    <row r="56" spans="1:11" ht="15.75" x14ac:dyDescent="0.25">
      <c r="A56" s="192" t="s">
        <v>38</v>
      </c>
      <c r="B56" s="192"/>
      <c r="C56" s="192"/>
      <c r="D56" s="192"/>
      <c r="E56" s="192"/>
      <c r="F56" s="192"/>
      <c r="G56" s="192"/>
      <c r="H56" s="192"/>
    </row>
    <row r="57" spans="1:11" x14ac:dyDescent="0.25">
      <c r="A57" s="194" t="s">
        <v>107</v>
      </c>
      <c r="B57" s="195"/>
      <c r="C57" s="195"/>
      <c r="D57" s="195"/>
      <c r="E57" s="111" t="b">
        <v>0</v>
      </c>
      <c r="F57" s="4"/>
      <c r="G57" s="4"/>
      <c r="H57" s="4"/>
    </row>
    <row r="58" spans="1:11" x14ac:dyDescent="0.25">
      <c r="A58" s="9" t="s">
        <v>18</v>
      </c>
      <c r="C58" s="3"/>
      <c r="D58" s="28"/>
      <c r="E58" s="8"/>
      <c r="F58" s="178" t="s">
        <v>39</v>
      </c>
      <c r="G58" s="178"/>
      <c r="H58" s="30"/>
    </row>
    <row r="59" spans="1:11" x14ac:dyDescent="0.25">
      <c r="A59" s="9"/>
      <c r="B59" s="183" t="s">
        <v>40</v>
      </c>
      <c r="C59" s="183"/>
      <c r="D59" s="183"/>
      <c r="E59" s="183"/>
      <c r="F59" s="183"/>
      <c r="G59" s="183"/>
      <c r="H59" s="30"/>
      <c r="I59" s="8"/>
    </row>
    <row r="60" spans="1:11" ht="9" customHeight="1" x14ac:dyDescent="0.25">
      <c r="A60" s="75"/>
      <c r="D60" s="8"/>
      <c r="E60" s="8"/>
      <c r="H60" s="75"/>
      <c r="I60" s="8"/>
    </row>
    <row r="61" spans="1:11" x14ac:dyDescent="0.25">
      <c r="B61" s="181" t="s">
        <v>41</v>
      </c>
      <c r="C61" s="182"/>
      <c r="D61" s="182"/>
      <c r="E61" s="101"/>
      <c r="F61" s="196" t="s">
        <v>42</v>
      </c>
      <c r="G61" s="196"/>
      <c r="H61" s="197"/>
      <c r="I61" s="8"/>
      <c r="K61" s="8"/>
    </row>
    <row r="62" spans="1:11" ht="14.45" customHeight="1" x14ac:dyDescent="0.25">
      <c r="B62" s="179" t="s">
        <v>43</v>
      </c>
      <c r="C62" s="180"/>
      <c r="D62" s="180"/>
      <c r="E62" s="59"/>
      <c r="F62" s="198" t="s">
        <v>44</v>
      </c>
      <c r="G62" s="198"/>
      <c r="H62" s="199"/>
      <c r="I62" s="8"/>
    </row>
    <row r="63" spans="1:11" ht="21" customHeight="1" x14ac:dyDescent="0.25">
      <c r="B63" s="184" t="s">
        <v>45</v>
      </c>
      <c r="C63" s="185"/>
      <c r="D63" s="185"/>
      <c r="E63" s="79"/>
      <c r="F63" s="190" t="s">
        <v>46</v>
      </c>
      <c r="G63" s="190"/>
      <c r="H63" s="191"/>
    </row>
    <row r="64" spans="1:11" ht="14.45" customHeight="1" x14ac:dyDescent="0.25">
      <c r="B64" s="200" t="s">
        <v>47</v>
      </c>
      <c r="C64" s="200"/>
      <c r="D64" s="201" t="s">
        <v>101</v>
      </c>
      <c r="E64" s="201"/>
      <c r="F64" s="201"/>
      <c r="G64" s="201"/>
      <c r="H64" s="201"/>
    </row>
    <row r="65" spans="1:9" ht="30.75" customHeight="1" x14ac:dyDescent="0.25">
      <c r="A65" s="98"/>
      <c r="B65" s="203" t="s">
        <v>102</v>
      </c>
      <c r="C65" s="203"/>
      <c r="D65" s="202"/>
      <c r="E65" s="202"/>
      <c r="F65" s="202"/>
      <c r="G65" s="202"/>
      <c r="H65" s="202"/>
    </row>
    <row r="66" spans="1:9" x14ac:dyDescent="0.25">
      <c r="B66" s="103" t="s">
        <v>106</v>
      </c>
      <c r="C66" s="83">
        <f>A65*2600</f>
        <v>0</v>
      </c>
      <c r="D66" s="99"/>
      <c r="E66" s="99"/>
      <c r="F66" s="99"/>
      <c r="G66" s="99"/>
      <c r="H66" s="99"/>
      <c r="I66" s="99"/>
    </row>
    <row r="67" spans="1:9" x14ac:dyDescent="0.25">
      <c r="B67" s="183" t="s">
        <v>48</v>
      </c>
      <c r="C67" s="183"/>
      <c r="D67" s="183"/>
      <c r="E67" s="183"/>
      <c r="F67" s="183"/>
      <c r="G67" s="183"/>
      <c r="H67" s="30"/>
    </row>
    <row r="68" spans="1:9" ht="9" customHeight="1" x14ac:dyDescent="0.25">
      <c r="H68" s="30"/>
    </row>
    <row r="69" spans="1:9" ht="14.45" customHeight="1" x14ac:dyDescent="0.25">
      <c r="B69" s="181" t="s">
        <v>49</v>
      </c>
      <c r="C69" s="182"/>
      <c r="D69" s="182"/>
      <c r="E69" s="81"/>
      <c r="F69" s="208" t="s">
        <v>50</v>
      </c>
      <c r="G69" s="208"/>
      <c r="H69" s="209"/>
    </row>
    <row r="70" spans="1:9" x14ac:dyDescent="0.25">
      <c r="B70" s="186" t="s">
        <v>51</v>
      </c>
      <c r="C70" s="187"/>
      <c r="D70" s="38"/>
      <c r="E70" s="37"/>
      <c r="F70" s="76"/>
      <c r="G70" s="76"/>
      <c r="H70" s="80"/>
    </row>
    <row r="71" spans="1:9" ht="14.45" customHeight="1" x14ac:dyDescent="0.25">
      <c r="B71" s="179" t="s">
        <v>52</v>
      </c>
      <c r="C71" s="180"/>
      <c r="D71" s="180"/>
      <c r="E71" s="60"/>
      <c r="F71" s="204" t="s">
        <v>53</v>
      </c>
      <c r="G71" s="204"/>
      <c r="H71" s="205"/>
    </row>
    <row r="72" spans="1:9" ht="12.95" customHeight="1" x14ac:dyDescent="0.25">
      <c r="B72" s="82"/>
      <c r="C72" s="30"/>
      <c r="D72" s="38"/>
      <c r="E72" s="72"/>
      <c r="F72" s="188" t="s">
        <v>54</v>
      </c>
      <c r="G72" s="188"/>
      <c r="H72" s="189"/>
    </row>
    <row r="73" spans="1:9" ht="12.95" customHeight="1" x14ac:dyDescent="0.25">
      <c r="B73" s="206" t="s">
        <v>55</v>
      </c>
      <c r="C73" s="207"/>
      <c r="D73" s="207"/>
      <c r="E73" s="79"/>
      <c r="F73" s="188" t="s">
        <v>56</v>
      </c>
      <c r="G73" s="188"/>
      <c r="H73" s="189"/>
    </row>
    <row r="74" spans="1:9" ht="14.45" customHeight="1" x14ac:dyDescent="0.25">
      <c r="B74" s="216" t="s">
        <v>57</v>
      </c>
      <c r="C74" s="216"/>
      <c r="D74" s="216"/>
      <c r="E74" s="37"/>
      <c r="F74" s="60"/>
      <c r="G74" s="60"/>
      <c r="H74" s="30"/>
    </row>
    <row r="75" spans="1:9" ht="6.75" customHeight="1" x14ac:dyDescent="0.25">
      <c r="B75" s="100"/>
      <c r="C75" s="100"/>
      <c r="D75" s="100"/>
      <c r="E75" s="37"/>
      <c r="F75" s="60"/>
      <c r="G75" s="60"/>
      <c r="H75" s="30"/>
    </row>
    <row r="76" spans="1:9" x14ac:dyDescent="0.25">
      <c r="A76" s="98"/>
      <c r="B76" s="203" t="s">
        <v>108</v>
      </c>
      <c r="C76" s="203"/>
      <c r="D76" s="203"/>
      <c r="E76" s="37"/>
      <c r="F76" s="37"/>
      <c r="G76" s="38"/>
      <c r="H76" s="30"/>
    </row>
    <row r="77" spans="1:9" ht="16.5" customHeight="1" x14ac:dyDescent="0.25">
      <c r="A77" s="4"/>
      <c r="B77" s="103" t="s">
        <v>106</v>
      </c>
      <c r="C77" s="83">
        <f>IF($E$57=FALSE,A76*6175,0)</f>
        <v>0</v>
      </c>
      <c r="D77" s="8"/>
      <c r="F77" s="8"/>
      <c r="G77" s="8"/>
      <c r="H77" s="30"/>
    </row>
    <row r="78" spans="1:9" ht="9" customHeight="1" x14ac:dyDescent="0.25">
      <c r="E78" s="59"/>
      <c r="F78" s="78"/>
      <c r="G78" s="78"/>
      <c r="H78" s="30"/>
    </row>
    <row r="79" spans="1:9" x14ac:dyDescent="0.25">
      <c r="A79" s="4"/>
      <c r="B79" s="183" t="s">
        <v>59</v>
      </c>
      <c r="C79" s="183"/>
      <c r="D79" s="183"/>
      <c r="E79" s="183"/>
      <c r="F79" s="183"/>
      <c r="G79" s="183"/>
      <c r="H79" s="30"/>
    </row>
    <row r="80" spans="1:9" ht="9" customHeight="1" x14ac:dyDescent="0.25">
      <c r="A80" s="4"/>
      <c r="C80" s="3"/>
      <c r="E80" s="52"/>
      <c r="F80" s="158"/>
      <c r="G80" s="158"/>
      <c r="H80" s="30"/>
    </row>
    <row r="81" spans="1:8" ht="14.45" customHeight="1" x14ac:dyDescent="0.25">
      <c r="A81" s="51"/>
      <c r="B81" s="181" t="s">
        <v>60</v>
      </c>
      <c r="C81" s="182"/>
      <c r="D81" s="182"/>
      <c r="E81" s="77"/>
      <c r="F81" s="217" t="s">
        <v>61</v>
      </c>
      <c r="G81" s="217"/>
      <c r="H81" s="218"/>
    </row>
    <row r="82" spans="1:8" x14ac:dyDescent="0.25">
      <c r="A82" s="98"/>
      <c r="B82" s="84" t="s">
        <v>23</v>
      </c>
      <c r="C82" s="104">
        <f>A82*2213</f>
        <v>0</v>
      </c>
      <c r="D82" s="85"/>
      <c r="E82" s="86"/>
      <c r="F82" s="76"/>
      <c r="G82" s="76"/>
      <c r="H82" s="105"/>
    </row>
    <row r="83" spans="1:8" x14ac:dyDescent="0.25">
      <c r="C83" s="3"/>
      <c r="H83" s="3"/>
    </row>
    <row r="84" spans="1:8" x14ac:dyDescent="0.25">
      <c r="A84" s="51"/>
      <c r="B84" s="221" t="s">
        <v>62</v>
      </c>
      <c r="C84" s="222"/>
      <c r="D84" s="222"/>
      <c r="E84" s="222"/>
      <c r="F84" s="219" t="s">
        <v>63</v>
      </c>
      <c r="G84" s="219"/>
      <c r="H84" s="220"/>
    </row>
    <row r="85" spans="1:8" x14ac:dyDescent="0.25">
      <c r="A85" s="98"/>
      <c r="B85" s="106" t="s">
        <v>64</v>
      </c>
      <c r="C85" s="104">
        <f>A85*65</f>
        <v>0</v>
      </c>
      <c r="D85" s="107"/>
      <c r="E85" s="224" t="s">
        <v>103</v>
      </c>
      <c r="F85" s="224"/>
      <c r="G85" s="224"/>
      <c r="H85" s="225"/>
    </row>
    <row r="86" spans="1:8" ht="7.5" customHeight="1" x14ac:dyDescent="0.25">
      <c r="A86" s="4"/>
      <c r="B86" s="8"/>
      <c r="C86" s="52"/>
      <c r="D86" s="8"/>
      <c r="E86" s="8"/>
      <c r="F86" s="66"/>
      <c r="G86" s="66"/>
      <c r="H86" s="30"/>
    </row>
    <row r="87" spans="1:8" ht="16.5" customHeight="1" x14ac:dyDescent="0.25">
      <c r="A87" s="4"/>
      <c r="B87" s="103" t="s">
        <v>106</v>
      </c>
      <c r="C87" s="83">
        <f>C82+C85</f>
        <v>0</v>
      </c>
      <c r="D87" s="8"/>
      <c r="F87" s="8"/>
      <c r="G87" s="8"/>
      <c r="H87" s="30"/>
    </row>
    <row r="88" spans="1:8" ht="6" customHeight="1" x14ac:dyDescent="0.25">
      <c r="A88" s="4"/>
      <c r="C88" s="3"/>
      <c r="D88" s="62"/>
      <c r="H88" s="30"/>
    </row>
    <row r="89" spans="1:8" ht="15.75" thickBot="1" x14ac:dyDescent="0.3">
      <c r="A89" s="4"/>
      <c r="B89" s="21" t="s">
        <v>36</v>
      </c>
      <c r="C89" s="102">
        <f>C66+C77+C87</f>
        <v>0</v>
      </c>
      <c r="D89" s="62"/>
    </row>
    <row r="90" spans="1:8" ht="6.75" customHeight="1" thickTop="1" x14ac:dyDescent="0.25">
      <c r="A90" s="4"/>
      <c r="B90" s="20"/>
      <c r="C90" s="30"/>
      <c r="D90" s="11"/>
      <c r="E90" s="11"/>
      <c r="F90" s="21"/>
      <c r="G90" s="21"/>
    </row>
    <row r="91" spans="1:8" x14ac:dyDescent="0.25">
      <c r="A91" s="4"/>
      <c r="B91" s="223" t="s">
        <v>104</v>
      </c>
      <c r="C91" s="223"/>
      <c r="D91" s="223"/>
      <c r="E91" s="223"/>
      <c r="F91" s="223"/>
      <c r="G91" s="223"/>
    </row>
    <row r="92" spans="1:8" ht="7.5" customHeight="1" x14ac:dyDescent="0.25">
      <c r="A92" s="4"/>
      <c r="E92" s="5"/>
      <c r="H92" s="34"/>
    </row>
    <row r="93" spans="1:8" ht="40.5" customHeight="1" x14ac:dyDescent="0.25">
      <c r="A93" s="210" t="s">
        <v>66</v>
      </c>
      <c r="B93" s="144"/>
      <c r="C93" s="144"/>
      <c r="D93" s="144"/>
      <c r="E93" s="144"/>
      <c r="F93" s="144"/>
      <c r="G93" s="144"/>
      <c r="H93" s="144"/>
    </row>
    <row r="94" spans="1:8" ht="6" customHeight="1" x14ac:dyDescent="0.25">
      <c r="A94" s="4"/>
      <c r="E94" s="5"/>
    </row>
    <row r="95" spans="1:8" ht="15.75" thickBot="1" x14ac:dyDescent="0.3">
      <c r="A95" s="50"/>
      <c r="B95" s="176"/>
      <c r="C95" s="177"/>
      <c r="D95" s="50"/>
      <c r="E95" s="50"/>
      <c r="F95" s="11"/>
      <c r="G95" s="137"/>
      <c r="H95" s="138"/>
    </row>
    <row r="96" spans="1:8" x14ac:dyDescent="0.25">
      <c r="A96" s="4"/>
      <c r="B96" s="174" t="s">
        <v>67</v>
      </c>
      <c r="C96" s="175"/>
      <c r="E96" s="5"/>
      <c r="F96" s="113"/>
      <c r="G96" s="148" t="s">
        <v>68</v>
      </c>
      <c r="H96" s="144"/>
    </row>
    <row r="97" spans="1:8" ht="9" customHeight="1" x14ac:dyDescent="0.25">
      <c r="A97" s="22"/>
      <c r="E97" s="5"/>
    </row>
    <row r="98" spans="1:8" ht="15.75" thickBot="1" x14ac:dyDescent="0.3">
      <c r="A98" s="22" t="s">
        <v>69</v>
      </c>
      <c r="C98" s="33"/>
      <c r="F98" s="114" t="s">
        <v>110</v>
      </c>
      <c r="G98" s="137"/>
      <c r="H98" s="138"/>
    </row>
    <row r="99" spans="1:8" x14ac:dyDescent="0.25">
      <c r="A99" s="4"/>
      <c r="B99" s="23" t="s">
        <v>32</v>
      </c>
      <c r="E99" s="5"/>
      <c r="F99" s="23" t="s">
        <v>32</v>
      </c>
      <c r="G99" s="23"/>
    </row>
    <row r="100" spans="1:8" ht="15.75" thickBot="1" x14ac:dyDescent="0.3">
      <c r="A100" s="150" t="s">
        <v>70</v>
      </c>
      <c r="B100" s="150"/>
      <c r="C100" s="155"/>
      <c r="D100" s="137"/>
      <c r="E100" s="138"/>
      <c r="F100" s="5"/>
      <c r="G100" s="137"/>
      <c r="H100" s="138"/>
    </row>
    <row r="101" spans="1:8" x14ac:dyDescent="0.25">
      <c r="A101" s="24" t="s">
        <v>72</v>
      </c>
      <c r="B101" s="25" t="s">
        <v>73</v>
      </c>
      <c r="E101" s="5"/>
      <c r="F101" s="113"/>
      <c r="G101" s="148" t="s">
        <v>68</v>
      </c>
      <c r="H101" s="144"/>
    </row>
    <row r="102" spans="1:8" ht="7.5" customHeight="1" x14ac:dyDescent="0.25"/>
    <row r="103" spans="1:8" ht="15" customHeight="1" x14ac:dyDescent="0.25">
      <c r="A103" s="26" t="s">
        <v>74</v>
      </c>
      <c r="H103" s="35"/>
    </row>
    <row r="104" spans="1:8" ht="7.5" customHeight="1" x14ac:dyDescent="0.25">
      <c r="A104" s="4"/>
      <c r="E104" s="5"/>
      <c r="H104" s="35"/>
    </row>
    <row r="105" spans="1:8" x14ac:dyDescent="0.25">
      <c r="A105" s="2"/>
      <c r="B105" s="145" t="s">
        <v>75</v>
      </c>
      <c r="C105" s="146"/>
      <c r="D105" s="147"/>
      <c r="E105" s="147"/>
      <c r="F105" s="147"/>
      <c r="G105" s="144"/>
      <c r="H105" s="144"/>
    </row>
    <row r="106" spans="1:8" x14ac:dyDescent="0.25">
      <c r="A106" s="4"/>
      <c r="B106" s="146"/>
      <c r="C106" s="146"/>
      <c r="D106" s="147"/>
      <c r="E106" s="147"/>
      <c r="F106" s="147"/>
      <c r="G106" s="144"/>
      <c r="H106" s="144"/>
    </row>
    <row r="107" spans="1:8" ht="15" customHeight="1" x14ac:dyDescent="0.25">
      <c r="A107" s="4"/>
      <c r="B107" s="23" t="s">
        <v>76</v>
      </c>
      <c r="C107" s="33"/>
      <c r="E107" s="5"/>
      <c r="H107" s="93"/>
    </row>
    <row r="108" spans="1:8" ht="6.75" customHeight="1" x14ac:dyDescent="0.25">
      <c r="A108" s="4"/>
      <c r="E108" s="5"/>
      <c r="H108" s="93"/>
    </row>
    <row r="109" spans="1:8" x14ac:dyDescent="0.25">
      <c r="A109" s="2"/>
      <c r="B109" s="142" t="s">
        <v>77</v>
      </c>
      <c r="C109" s="143"/>
      <c r="D109" s="143"/>
      <c r="E109" s="143"/>
      <c r="F109" s="143"/>
      <c r="G109" s="144"/>
      <c r="H109" s="144"/>
    </row>
    <row r="110" spans="1:8" x14ac:dyDescent="0.25">
      <c r="A110" s="4"/>
      <c r="B110" s="143"/>
      <c r="C110" s="143"/>
      <c r="D110" s="143"/>
      <c r="E110" s="143"/>
      <c r="F110" s="143"/>
      <c r="G110" s="144"/>
      <c r="H110" s="144"/>
    </row>
    <row r="111" spans="1:8" ht="8.25" customHeight="1" x14ac:dyDescent="0.25">
      <c r="A111" s="4"/>
      <c r="E111" s="5"/>
      <c r="H111" s="96"/>
    </row>
    <row r="112" spans="1:8" x14ac:dyDescent="0.25">
      <c r="A112" s="2"/>
      <c r="B112" s="8" t="s">
        <v>78</v>
      </c>
      <c r="C112" s="139"/>
      <c r="D112" s="140"/>
      <c r="E112" s="140"/>
      <c r="F112" s="140"/>
      <c r="G112" s="141"/>
      <c r="H112" s="141"/>
    </row>
    <row r="113" spans="1:8" x14ac:dyDescent="0.25">
      <c r="A113" s="4"/>
      <c r="B113" s="96"/>
      <c r="C113" s="140"/>
      <c r="D113" s="140"/>
      <c r="E113" s="140"/>
      <c r="F113" s="140"/>
      <c r="G113" s="141"/>
      <c r="H113" s="141"/>
    </row>
    <row r="114" spans="1:8" ht="9.75" customHeight="1" x14ac:dyDescent="0.25">
      <c r="B114" s="89"/>
      <c r="C114" s="108"/>
      <c r="D114" s="109"/>
      <c r="E114" s="47"/>
      <c r="H114" s="92"/>
    </row>
    <row r="115" spans="1:8" ht="15" customHeight="1" x14ac:dyDescent="0.25">
      <c r="A115" s="151" t="s">
        <v>79</v>
      </c>
      <c r="B115" s="144"/>
      <c r="C115" s="153"/>
      <c r="D115" s="154"/>
      <c r="E115" s="154"/>
      <c r="G115" s="91" t="s">
        <v>71</v>
      </c>
      <c r="H115" s="110"/>
    </row>
    <row r="116" spans="1:8" ht="15" customHeight="1" x14ac:dyDescent="0.25">
      <c r="A116" s="152" t="s">
        <v>80</v>
      </c>
      <c r="B116" s="144"/>
      <c r="C116" s="144"/>
      <c r="D116" s="144"/>
      <c r="E116" s="149"/>
      <c r="F116" s="149"/>
      <c r="G116" s="92"/>
      <c r="H116" s="91"/>
    </row>
    <row r="117" spans="1:8" ht="9" customHeight="1" x14ac:dyDescent="0.25">
      <c r="A117" s="4"/>
      <c r="E117" s="5"/>
    </row>
    <row r="118" spans="1:8" x14ac:dyDescent="0.25">
      <c r="A118" s="151" t="s">
        <v>81</v>
      </c>
      <c r="B118" s="144"/>
      <c r="C118" s="153"/>
      <c r="D118" s="154"/>
      <c r="E118" s="154"/>
      <c r="G118" s="91" t="s">
        <v>71</v>
      </c>
      <c r="H118" s="110"/>
    </row>
    <row r="119" spans="1:8" x14ac:dyDescent="0.25">
      <c r="A119" s="47"/>
      <c r="B119" s="27" t="s">
        <v>109</v>
      </c>
      <c r="C119" s="109"/>
      <c r="D119" s="109"/>
      <c r="E119" s="48"/>
      <c r="F119" s="109"/>
      <c r="G119" s="48"/>
    </row>
    <row r="120" spans="1:8" x14ac:dyDescent="0.25">
      <c r="A120" s="4"/>
      <c r="B120" s="27"/>
      <c r="E120" s="5"/>
    </row>
    <row r="126" spans="1:8" ht="17.100000000000001" customHeight="1" x14ac:dyDescent="0.25"/>
    <row r="127" spans="1:8" ht="17.100000000000001" customHeight="1" x14ac:dyDescent="0.25"/>
    <row r="128" spans="1:8" ht="17.100000000000001" customHeight="1" x14ac:dyDescent="0.25">
      <c r="C128" s="3"/>
      <c r="H128" s="3"/>
    </row>
    <row r="129" spans="1:8" ht="17.100000000000001" hidden="1" customHeight="1" x14ac:dyDescent="0.25">
      <c r="C129" s="3"/>
      <c r="H129" s="3"/>
    </row>
    <row r="130" spans="1:8" ht="17.100000000000001" hidden="1" customHeight="1" x14ac:dyDescent="0.25">
      <c r="B130" s="3" t="s">
        <v>82</v>
      </c>
      <c r="C130" s="3"/>
      <c r="H130" s="3"/>
    </row>
    <row r="131" spans="1:8" ht="17.100000000000001" hidden="1" customHeight="1" x14ac:dyDescent="0.25">
      <c r="B131" s="3" t="s">
        <v>83</v>
      </c>
      <c r="C131" s="3"/>
      <c r="H131" s="3"/>
    </row>
    <row r="132" spans="1:8" ht="17.100000000000001" hidden="1" customHeight="1" x14ac:dyDescent="0.25">
      <c r="B132" s="3" t="s">
        <v>84</v>
      </c>
      <c r="C132" s="3"/>
      <c r="H132" s="3"/>
    </row>
    <row r="133" spans="1:8" ht="17.100000000000001" hidden="1" customHeight="1" x14ac:dyDescent="0.25">
      <c r="B133" s="3" t="s">
        <v>85</v>
      </c>
      <c r="C133" s="3"/>
      <c r="H133" s="3"/>
    </row>
    <row r="134" spans="1:8" ht="17.100000000000001" hidden="1" customHeight="1" x14ac:dyDescent="0.25">
      <c r="B134" s="3" t="s">
        <v>86</v>
      </c>
      <c r="C134" s="3"/>
      <c r="H134" s="3"/>
    </row>
    <row r="135" spans="1:8" ht="17.100000000000001" hidden="1" customHeight="1" x14ac:dyDescent="0.25">
      <c r="B135" s="3" t="s">
        <v>37</v>
      </c>
    </row>
    <row r="136" spans="1:8" ht="17.100000000000001" hidden="1" customHeight="1" x14ac:dyDescent="0.25"/>
    <row r="137" spans="1:8" ht="17.100000000000001" hidden="1" customHeight="1" x14ac:dyDescent="0.25"/>
    <row r="138" spans="1:8" ht="17.100000000000001" hidden="1" customHeight="1" x14ac:dyDescent="0.25"/>
    <row r="139" spans="1:8" ht="17.100000000000001" hidden="1" customHeight="1" x14ac:dyDescent="0.25"/>
    <row r="140" spans="1:8" ht="17.100000000000001" hidden="1" customHeight="1" x14ac:dyDescent="0.25">
      <c r="C140" s="3"/>
      <c r="H140" s="3"/>
    </row>
    <row r="141" spans="1:8" ht="17.100000000000001" hidden="1" customHeight="1" x14ac:dyDescent="0.25">
      <c r="C141" s="3"/>
      <c r="H141" s="3"/>
    </row>
    <row r="142" spans="1:8" ht="17.100000000000001" hidden="1" customHeight="1" x14ac:dyDescent="0.25">
      <c r="B142" s="3" t="e">
        <f>LOOKUP(H4,A143:B150)</f>
        <v>#N/A</v>
      </c>
      <c r="C142" s="3"/>
      <c r="H142" s="3"/>
    </row>
    <row r="143" spans="1:8" ht="17.100000000000001" hidden="1" customHeight="1" x14ac:dyDescent="0.25">
      <c r="A143" s="3">
        <v>1</v>
      </c>
      <c r="B143" s="3">
        <v>10.039999999999999</v>
      </c>
      <c r="C143" s="3"/>
      <c r="H143" s="3"/>
    </row>
    <row r="144" spans="1:8" ht="17.100000000000001" hidden="1" customHeight="1" x14ac:dyDescent="0.25">
      <c r="A144" s="3">
        <v>2</v>
      </c>
      <c r="B144" s="3">
        <v>13.4</v>
      </c>
      <c r="C144" s="3"/>
      <c r="H144" s="3"/>
    </row>
    <row r="145" spans="1:8" ht="17.100000000000001" hidden="1" customHeight="1" x14ac:dyDescent="0.25">
      <c r="A145" s="3">
        <v>3</v>
      </c>
      <c r="B145" s="3">
        <v>16.760000000000002</v>
      </c>
      <c r="C145" s="3"/>
      <c r="H145" s="3"/>
    </row>
    <row r="146" spans="1:8" ht="17.100000000000001" hidden="1" customHeight="1" x14ac:dyDescent="0.25">
      <c r="A146" s="3">
        <v>4</v>
      </c>
      <c r="B146" s="3">
        <v>18.440000000000001</v>
      </c>
      <c r="C146" s="3"/>
      <c r="H146" s="3"/>
    </row>
    <row r="147" spans="1:8" ht="17.100000000000001" hidden="1" customHeight="1" x14ac:dyDescent="0.25">
      <c r="A147" s="3">
        <v>5</v>
      </c>
      <c r="B147" s="3">
        <v>20.079999999999998</v>
      </c>
      <c r="C147" s="3"/>
      <c r="H147" s="3"/>
    </row>
    <row r="148" spans="1:8" ht="17.100000000000001" hidden="1" customHeight="1" x14ac:dyDescent="0.25">
      <c r="A148" s="3">
        <v>6</v>
      </c>
      <c r="B148" s="3">
        <v>21.76</v>
      </c>
      <c r="C148" s="3"/>
      <c r="H148" s="3"/>
    </row>
    <row r="149" spans="1:8" ht="17.100000000000001" hidden="1" customHeight="1" x14ac:dyDescent="0.25">
      <c r="A149" s="3">
        <v>7</v>
      </c>
      <c r="B149" s="3">
        <v>23.44</v>
      </c>
      <c r="C149" s="3"/>
      <c r="H149" s="3"/>
    </row>
    <row r="150" spans="1:8" ht="17.100000000000001" hidden="1" customHeight="1" x14ac:dyDescent="0.25">
      <c r="A150" s="3">
        <v>8</v>
      </c>
      <c r="B150" s="3">
        <v>25.12</v>
      </c>
      <c r="C150" s="3"/>
      <c r="H150" s="3"/>
    </row>
    <row r="151" spans="1:8" ht="17.100000000000001" hidden="1" customHeight="1" x14ac:dyDescent="0.25"/>
    <row r="152" spans="1:8" ht="17.100000000000001" hidden="1" customHeight="1" x14ac:dyDescent="0.25"/>
    <row r="153" spans="1:8" ht="17.100000000000001" hidden="1" customHeight="1" x14ac:dyDescent="0.25"/>
    <row r="154" spans="1:8" hidden="1" x14ac:dyDescent="0.25"/>
  </sheetData>
  <sheetProtection algorithmName="SHA-512" hashValue="yxGLXAnwtGWVjEdjh2OMvNnptcfRBgr48YcfrVgf6HD/gOkf056gcGO4lL9OAb81iIHu+4NAwW5izsppTEvZEg==" saltValue="nmezaGY6EeAPxjHO4ssgzw==" spinCount="100000" sheet="1" selectLockedCells="1"/>
  <mergeCells count="75">
    <mergeCell ref="K37:K38"/>
    <mergeCell ref="L37:L38"/>
    <mergeCell ref="M37:M38"/>
    <mergeCell ref="L13:M13"/>
    <mergeCell ref="O13:R13"/>
    <mergeCell ref="K17:K18"/>
    <mergeCell ref="L17:L18"/>
    <mergeCell ref="M17:M18"/>
    <mergeCell ref="A93:H93"/>
    <mergeCell ref="G95:H95"/>
    <mergeCell ref="G96:H96"/>
    <mergeCell ref="C4:D4"/>
    <mergeCell ref="C5:D5"/>
    <mergeCell ref="C6:D6"/>
    <mergeCell ref="C7:D7"/>
    <mergeCell ref="C8:D8"/>
    <mergeCell ref="B74:D74"/>
    <mergeCell ref="F81:H81"/>
    <mergeCell ref="F84:H84"/>
    <mergeCell ref="B84:E84"/>
    <mergeCell ref="B91:G91"/>
    <mergeCell ref="B76:D76"/>
    <mergeCell ref="E85:H85"/>
    <mergeCell ref="B81:D81"/>
    <mergeCell ref="B65:C65"/>
    <mergeCell ref="F73:H73"/>
    <mergeCell ref="F71:H71"/>
    <mergeCell ref="B73:D73"/>
    <mergeCell ref="F69:H69"/>
    <mergeCell ref="E30:F32"/>
    <mergeCell ref="B96:C96"/>
    <mergeCell ref="B95:C95"/>
    <mergeCell ref="F58:G58"/>
    <mergeCell ref="B71:D71"/>
    <mergeCell ref="B69:D69"/>
    <mergeCell ref="B67:G67"/>
    <mergeCell ref="B61:D61"/>
    <mergeCell ref="B62:D62"/>
    <mergeCell ref="B63:D63"/>
    <mergeCell ref="B70:C70"/>
    <mergeCell ref="F72:H72"/>
    <mergeCell ref="F63:H63"/>
    <mergeCell ref="A56:H56"/>
    <mergeCell ref="B59:G59"/>
    <mergeCell ref="A55:H55"/>
    <mergeCell ref="A1:H1"/>
    <mergeCell ref="A2:H2"/>
    <mergeCell ref="F6:H6"/>
    <mergeCell ref="A12:H12"/>
    <mergeCell ref="B13:C13"/>
    <mergeCell ref="E13:H13"/>
    <mergeCell ref="E116:F116"/>
    <mergeCell ref="A100:B100"/>
    <mergeCell ref="A118:B118"/>
    <mergeCell ref="A116:D116"/>
    <mergeCell ref="C115:E115"/>
    <mergeCell ref="C118:E118"/>
    <mergeCell ref="A115:B115"/>
    <mergeCell ref="C100:E100"/>
    <mergeCell ref="A44:C44"/>
    <mergeCell ref="G98:H98"/>
    <mergeCell ref="G100:H100"/>
    <mergeCell ref="C112:H113"/>
    <mergeCell ref="B109:H110"/>
    <mergeCell ref="B105:H106"/>
    <mergeCell ref="G101:H101"/>
    <mergeCell ref="A47:H47"/>
    <mergeCell ref="A48:H53"/>
    <mergeCell ref="A57:D57"/>
    <mergeCell ref="F61:H61"/>
    <mergeCell ref="F62:H62"/>
    <mergeCell ref="B79:G79"/>
    <mergeCell ref="F80:G80"/>
    <mergeCell ref="B64:C64"/>
    <mergeCell ref="D64:H65"/>
  </mergeCells>
  <conditionalFormatting sqref="B16:B17 B22">
    <cfRule type="expression" dxfId="4" priority="6">
      <formula>(AND(B16="Please Enter Day LON",A16&lt;&gt;0))</formula>
    </cfRule>
  </conditionalFormatting>
  <conditionalFormatting sqref="C112:F113">
    <cfRule type="expression" dxfId="3" priority="5">
      <formula>AND($A$112="X",$C$112="")</formula>
    </cfRule>
  </conditionalFormatting>
  <conditionalFormatting sqref="A48">
    <cfRule type="expression" dxfId="2" priority="7">
      <formula>$A$48&lt;&gt;""</formula>
    </cfRule>
  </conditionalFormatting>
  <conditionalFormatting sqref="A69:H77">
    <cfRule type="expression" dxfId="1" priority="2">
      <formula>$E$57=TRUE</formula>
    </cfRule>
  </conditionalFormatting>
  <conditionalFormatting sqref="L17:L18 L24">
    <cfRule type="expression" dxfId="0" priority="1">
      <formula>(AND(L17="Please Enter Day LON",K17&lt;&gt;0))</formula>
    </cfRule>
  </conditionalFormatting>
  <dataValidations count="5">
    <dataValidation type="list" allowBlank="1" showInputMessage="1" showErrorMessage="1" sqref="C8 H8" xr:uid="{00000000-0002-0000-0000-000000000000}">
      <formula1>$T$6:$T$8</formula1>
    </dataValidation>
    <dataValidation type="list" allowBlank="1" showInputMessage="1" showErrorMessage="1" sqref="C5" xr:uid="{00000000-0002-0000-0000-000001000000}">
      <formula1>$B$130:$B$135</formula1>
    </dataValidation>
    <dataValidation type="whole" allowBlank="1" showInputMessage="1" showErrorMessage="1" errorTitle="Invalid Entry" error="Must be a number between 1 and 8" promptTitle="Day LON Score" prompt="Please enter value between 1 and 8" sqref="H4" xr:uid="{D498422E-8A07-40D1-BF61-E6CC096FCBF3}">
      <formula1>0</formula1>
      <formula2>8</formula2>
    </dataValidation>
    <dataValidation type="list" allowBlank="1" showInputMessage="1" showErrorMessage="1" sqref="A76 A82 A65" xr:uid="{7E9B86DB-0574-4B88-B70D-4C827F7D4ED8}">
      <formula1>"0,1"</formula1>
    </dataValidation>
    <dataValidation type="whole" allowBlank="1" showInputMessage="1" showErrorMessage="1" sqref="A85" xr:uid="{F24E837A-B80C-497B-88A5-67467CEACCBE}">
      <formula1>0</formula1>
      <formula2>30</formula2>
    </dataValidation>
  </dataValidations>
  <pageMargins left="0.7" right="0.7" top="0.75" bottom="0.75" header="0.05" footer="0.05"/>
  <pageSetup scale="78" fitToHeight="2" orientation="portrait" r:id="rId1"/>
  <rowBreaks count="1" manualBreakCount="1">
    <brk id="54" max="7" man="1"/>
  </rowBreaks>
  <ignoredErrors>
    <ignoredError sqref="H34 H36 H38 H40 H45 C4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190500</xdr:colOff>
                    <xdr:row>55</xdr:row>
                    <xdr:rowOff>171450</xdr:rowOff>
                  </from>
                  <to>
                    <xdr:col>5</xdr:col>
                    <xdr:colOff>400050</xdr:colOff>
                    <xdr:row>57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sqref="A1:A2"/>
    </sheetView>
  </sheetViews>
  <sheetFormatPr defaultRowHeight="15" x14ac:dyDescent="0.25"/>
  <sheetData>
    <row r="1" spans="1:1" x14ac:dyDescent="0.25">
      <c r="A1" t="s">
        <v>87</v>
      </c>
    </row>
    <row r="2" spans="1:1" x14ac:dyDescent="0.25">
      <c r="A2"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9"/>
  <sheetViews>
    <sheetView workbookViewId="0">
      <selection activeCell="B20" sqref="B20:D20"/>
    </sheetView>
  </sheetViews>
  <sheetFormatPr defaultRowHeight="15" x14ac:dyDescent="0.25"/>
  <cols>
    <col min="1" max="1" width="5.42578125" bestFit="1" customWidth="1"/>
    <col min="2" max="2" width="28.28515625" bestFit="1" customWidth="1"/>
    <col min="3" max="3" width="5.85546875" bestFit="1" customWidth="1"/>
    <col min="4" max="4" width="17.140625" customWidth="1"/>
    <col min="5" max="5" width="7.5703125" customWidth="1"/>
    <col min="6" max="7" width="31.85546875" customWidth="1"/>
  </cols>
  <sheetData>
    <row r="1" spans="1:8" x14ac:dyDescent="0.25">
      <c r="A1" s="233" t="s">
        <v>37</v>
      </c>
      <c r="B1" s="233"/>
      <c r="C1" s="233"/>
      <c r="D1" s="233"/>
      <c r="E1" s="233"/>
      <c r="F1" s="233"/>
      <c r="G1" s="233"/>
    </row>
    <row r="2" spans="1:8" s="3" customFormat="1" ht="15.75" x14ac:dyDescent="0.25">
      <c r="A2" s="192" t="s">
        <v>38</v>
      </c>
      <c r="B2" s="192"/>
      <c r="C2" s="192"/>
      <c r="D2" s="192"/>
      <c r="E2" s="192"/>
      <c r="F2" s="192"/>
      <c r="G2" s="192"/>
      <c r="H2" s="192"/>
    </row>
    <row r="3" spans="1:8" x14ac:dyDescent="0.25">
      <c r="A3" s="4"/>
      <c r="B3" s="20"/>
      <c r="C3" s="30"/>
      <c r="D3" s="11"/>
      <c r="E3" s="11"/>
      <c r="F3" s="21"/>
      <c r="G3" s="21"/>
    </row>
    <row r="4" spans="1:8" x14ac:dyDescent="0.25">
      <c r="A4" s="9" t="s">
        <v>18</v>
      </c>
      <c r="B4" s="3"/>
      <c r="C4" s="3"/>
      <c r="D4" s="28"/>
      <c r="E4" s="8"/>
      <c r="F4" s="248" t="s">
        <v>39</v>
      </c>
      <c r="G4" s="248"/>
    </row>
    <row r="5" spans="1:8" x14ac:dyDescent="0.25">
      <c r="A5" s="9"/>
      <c r="B5" s="243" t="s">
        <v>40</v>
      </c>
      <c r="C5" s="243"/>
      <c r="D5" s="243"/>
      <c r="E5" s="243"/>
      <c r="F5" s="243"/>
      <c r="G5" s="243"/>
    </row>
    <row r="6" spans="1:8" ht="10.5" customHeight="1" x14ac:dyDescent="0.25">
      <c r="A6" s="4"/>
      <c r="B6" s="3"/>
      <c r="C6" s="3"/>
      <c r="D6" s="3"/>
      <c r="F6" s="3"/>
      <c r="G6" s="3"/>
    </row>
    <row r="7" spans="1:8" x14ac:dyDescent="0.25">
      <c r="A7" s="4"/>
      <c r="B7" s="239" t="s">
        <v>88</v>
      </c>
      <c r="C7" s="239"/>
      <c r="D7" s="239"/>
      <c r="E7" s="68"/>
      <c r="F7" s="245" t="s">
        <v>42</v>
      </c>
      <c r="G7" s="246"/>
    </row>
    <row r="8" spans="1:8" x14ac:dyDescent="0.25">
      <c r="A8" s="88">
        <v>0</v>
      </c>
      <c r="B8" s="87" t="s">
        <v>64</v>
      </c>
      <c r="C8" s="30">
        <f>A8*65</f>
        <v>0</v>
      </c>
      <c r="D8" s="38">
        <f>A8*65</f>
        <v>0</v>
      </c>
      <c r="E8" s="69"/>
      <c r="F8" s="247"/>
      <c r="G8" s="247"/>
    </row>
    <row r="9" spans="1:8" x14ac:dyDescent="0.25">
      <c r="A9" s="51"/>
      <c r="B9" s="239" t="s">
        <v>89</v>
      </c>
      <c r="C9" s="239"/>
      <c r="D9" s="239"/>
      <c r="E9" s="51"/>
      <c r="F9" s="245" t="s">
        <v>44</v>
      </c>
      <c r="G9" s="245"/>
    </row>
    <row r="10" spans="1:8" x14ac:dyDescent="0.25">
      <c r="A10" s="88">
        <v>0</v>
      </c>
      <c r="B10" s="87" t="s">
        <v>64</v>
      </c>
      <c r="C10" s="30">
        <f>A10*65</f>
        <v>0</v>
      </c>
      <c r="D10" s="38">
        <f>A10*65</f>
        <v>0</v>
      </c>
      <c r="E10" s="51"/>
      <c r="F10" s="249"/>
      <c r="G10" s="249"/>
    </row>
    <row r="11" spans="1:8" x14ac:dyDescent="0.25">
      <c r="A11" s="51"/>
      <c r="B11" s="239" t="s">
        <v>90</v>
      </c>
      <c r="C11" s="239"/>
      <c r="D11" s="239"/>
      <c r="E11" s="70"/>
      <c r="F11" s="240" t="s">
        <v>91</v>
      </c>
      <c r="G11" s="240"/>
    </row>
    <row r="12" spans="1:8" x14ac:dyDescent="0.25">
      <c r="A12" s="88">
        <v>0</v>
      </c>
      <c r="B12" s="87" t="s">
        <v>64</v>
      </c>
      <c r="C12" s="30">
        <f>A12*65</f>
        <v>0</v>
      </c>
      <c r="D12" s="38">
        <f>A12*65</f>
        <v>0</v>
      </c>
      <c r="E12" s="51"/>
      <c r="F12" s="241"/>
      <c r="G12" s="241"/>
    </row>
    <row r="13" spans="1:8" x14ac:dyDescent="0.25">
      <c r="B13" s="3"/>
      <c r="C13" s="52"/>
      <c r="D13" s="38"/>
      <c r="E13" s="69"/>
      <c r="F13" s="242"/>
      <c r="G13" s="242"/>
    </row>
    <row r="14" spans="1:8" x14ac:dyDescent="0.25">
      <c r="A14" s="4"/>
      <c r="B14" s="54" t="s">
        <v>92</v>
      </c>
      <c r="C14" s="63">
        <f>C8+C10+C12</f>
        <v>0</v>
      </c>
      <c r="D14" s="55">
        <f>D8+D10+D12</f>
        <v>0</v>
      </c>
      <c r="E14" s="51"/>
      <c r="F14" s="56"/>
      <c r="G14" s="56"/>
    </row>
    <row r="15" spans="1:8" ht="9" customHeight="1" x14ac:dyDescent="0.25">
      <c r="A15" s="4"/>
      <c r="B15" s="3"/>
      <c r="C15" s="57"/>
      <c r="D15" s="58"/>
      <c r="E15" s="51"/>
      <c r="F15" s="51"/>
      <c r="G15" s="51"/>
    </row>
    <row r="16" spans="1:8" x14ac:dyDescent="0.25">
      <c r="A16" s="4"/>
      <c r="B16" s="243" t="s">
        <v>48</v>
      </c>
      <c r="C16" s="243"/>
      <c r="D16" s="243"/>
      <c r="E16" s="243"/>
      <c r="F16" s="243"/>
      <c r="G16" s="243"/>
    </row>
    <row r="17" spans="1:7" ht="9" customHeight="1" x14ac:dyDescent="0.25">
      <c r="A17" s="4"/>
      <c r="B17" s="3"/>
      <c r="C17" s="3"/>
      <c r="D17" s="3"/>
      <c r="E17" s="52"/>
      <c r="F17" s="244"/>
      <c r="G17" s="244"/>
    </row>
    <row r="18" spans="1:7" x14ac:dyDescent="0.25">
      <c r="A18" s="51"/>
      <c r="B18" s="182" t="s">
        <v>93</v>
      </c>
      <c r="C18" s="239"/>
      <c r="D18" s="239"/>
      <c r="E18" s="70"/>
      <c r="F18" s="245" t="s">
        <v>50</v>
      </c>
      <c r="G18" s="246"/>
    </row>
    <row r="19" spans="1:7" x14ac:dyDescent="0.25">
      <c r="A19" s="88"/>
      <c r="B19" s="87" t="s">
        <v>64</v>
      </c>
      <c r="C19" s="30">
        <f>A19*65</f>
        <v>0</v>
      </c>
      <c r="D19" s="38">
        <f>A19*65</f>
        <v>0</v>
      </c>
      <c r="E19" s="71"/>
      <c r="F19" s="247"/>
      <c r="G19" s="247"/>
    </row>
    <row r="20" spans="1:7" x14ac:dyDescent="0.25">
      <c r="A20" s="51"/>
      <c r="B20" s="239" t="s">
        <v>94</v>
      </c>
      <c r="C20" s="239"/>
      <c r="D20" s="239"/>
      <c r="E20" s="60"/>
      <c r="F20" s="245" t="s">
        <v>95</v>
      </c>
      <c r="G20" s="245"/>
    </row>
    <row r="21" spans="1:7" x14ac:dyDescent="0.25">
      <c r="A21" s="88">
        <v>0</v>
      </c>
      <c r="B21" s="87" t="s">
        <v>64</v>
      </c>
      <c r="C21" s="30">
        <f>A21*65</f>
        <v>0</v>
      </c>
      <c r="D21" s="38">
        <f>A21*65</f>
        <v>0</v>
      </c>
      <c r="E21" s="61"/>
      <c r="F21" s="250"/>
      <c r="G21" s="250"/>
    </row>
    <row r="22" spans="1:7" x14ac:dyDescent="0.25">
      <c r="B22" s="3"/>
      <c r="C22" s="52"/>
      <c r="D22" s="38"/>
      <c r="E22" s="51"/>
      <c r="F22" s="250"/>
      <c r="G22" s="250"/>
    </row>
    <row r="23" spans="1:7" x14ac:dyDescent="0.25">
      <c r="A23" s="4"/>
      <c r="B23" s="182" t="s">
        <v>96</v>
      </c>
      <c r="C23" s="182"/>
      <c r="D23" s="182"/>
      <c r="E23" s="70"/>
      <c r="F23" s="245" t="s">
        <v>56</v>
      </c>
      <c r="G23" s="246"/>
    </row>
    <row r="24" spans="1:7" x14ac:dyDescent="0.25">
      <c r="A24" s="88">
        <v>0</v>
      </c>
      <c r="B24" s="87" t="s">
        <v>64</v>
      </c>
      <c r="C24" s="30">
        <f>A24*65</f>
        <v>0</v>
      </c>
      <c r="D24" s="38">
        <f>A24*65</f>
        <v>0</v>
      </c>
      <c r="E24" s="37"/>
      <c r="F24" s="247"/>
      <c r="G24" s="247"/>
    </row>
    <row r="25" spans="1:7" x14ac:dyDescent="0.25">
      <c r="A25" s="3"/>
      <c r="B25" s="54" t="s">
        <v>97</v>
      </c>
      <c r="C25" s="63">
        <f>C19+C21+C24</f>
        <v>0</v>
      </c>
      <c r="D25" s="55">
        <f>D16+D19+D21</f>
        <v>0</v>
      </c>
      <c r="E25" s="70"/>
      <c r="F25" s="56"/>
      <c r="G25" s="56"/>
    </row>
    <row r="26" spans="1:7" ht="9" customHeight="1" x14ac:dyDescent="0.25">
      <c r="A26" s="4"/>
      <c r="B26" s="51"/>
      <c r="C26" s="57"/>
      <c r="D26" s="58"/>
      <c r="E26" s="37"/>
      <c r="F26" s="37"/>
      <c r="G26" s="38"/>
    </row>
    <row r="27" spans="1:7" x14ac:dyDescent="0.25">
      <c r="A27" s="4"/>
      <c r="B27" s="243" t="s">
        <v>59</v>
      </c>
      <c r="C27" s="243"/>
      <c r="D27" s="243"/>
      <c r="E27" s="243"/>
      <c r="F27" s="243"/>
      <c r="G27" s="243"/>
    </row>
    <row r="28" spans="1:7" ht="9" customHeight="1" x14ac:dyDescent="0.25">
      <c r="A28" s="4"/>
      <c r="B28" s="3"/>
      <c r="C28" s="3"/>
      <c r="D28" s="3"/>
      <c r="E28" s="52"/>
      <c r="F28" s="244"/>
      <c r="G28" s="244"/>
    </row>
    <row r="29" spans="1:7" x14ac:dyDescent="0.25">
      <c r="A29" s="51"/>
      <c r="B29" s="182" t="s">
        <v>60</v>
      </c>
      <c r="C29" s="182"/>
      <c r="D29" s="182"/>
      <c r="E29" s="74"/>
      <c r="F29" s="234" t="s">
        <v>61</v>
      </c>
      <c r="G29" s="235"/>
    </row>
    <row r="30" spans="1:7" x14ac:dyDescent="0.25">
      <c r="A30" s="88">
        <v>0</v>
      </c>
      <c r="B30" s="14" t="s">
        <v>23</v>
      </c>
      <c r="C30" s="30">
        <f>A30*2213</f>
        <v>0</v>
      </c>
      <c r="D30" s="38">
        <f>A30*2213</f>
        <v>0</v>
      </c>
      <c r="E30" s="72"/>
      <c r="F30" s="236"/>
      <c r="G30" s="236"/>
    </row>
    <row r="31" spans="1:7" x14ac:dyDescent="0.25">
      <c r="A31" s="51"/>
      <c r="B31" s="182" t="s">
        <v>98</v>
      </c>
      <c r="C31" s="182"/>
      <c r="D31" s="182"/>
      <c r="E31" s="70"/>
      <c r="F31" s="237" t="s">
        <v>63</v>
      </c>
      <c r="G31" s="237"/>
    </row>
    <row r="32" spans="1:7" x14ac:dyDescent="0.25">
      <c r="A32" s="88">
        <v>0</v>
      </c>
      <c r="B32" s="87" t="s">
        <v>64</v>
      </c>
      <c r="C32" s="30">
        <f>A32*65</f>
        <v>0</v>
      </c>
      <c r="D32" s="38">
        <f>A32*65</f>
        <v>0</v>
      </c>
      <c r="E32" s="51"/>
      <c r="F32" s="238"/>
      <c r="G32" s="238"/>
    </row>
    <row r="33" spans="1:7" x14ac:dyDescent="0.25">
      <c r="A33" s="51"/>
      <c r="B33" s="182" t="s">
        <v>99</v>
      </c>
      <c r="C33" s="182"/>
      <c r="D33" s="182"/>
      <c r="E33" s="73"/>
      <c r="F33" s="66"/>
      <c r="G33" s="66"/>
    </row>
    <row r="34" spans="1:7" x14ac:dyDescent="0.25">
      <c r="A34" s="88">
        <v>0</v>
      </c>
      <c r="B34" s="87" t="s">
        <v>100</v>
      </c>
      <c r="C34" s="30">
        <f>A34*5.27</f>
        <v>0</v>
      </c>
      <c r="D34" s="38">
        <f>A34*5.27</f>
        <v>0</v>
      </c>
      <c r="F34" s="66"/>
      <c r="G34" s="66"/>
    </row>
    <row r="35" spans="1:7" x14ac:dyDescent="0.25">
      <c r="A35" s="4"/>
      <c r="C35" s="52"/>
      <c r="F35" s="67"/>
      <c r="G35" s="67"/>
    </row>
    <row r="36" spans="1:7" x14ac:dyDescent="0.25">
      <c r="A36" s="4"/>
      <c r="B36" s="64" t="s">
        <v>58</v>
      </c>
      <c r="C36" s="65">
        <f>C30+C32+C34</f>
        <v>0</v>
      </c>
      <c r="D36" s="53"/>
      <c r="F36" s="53"/>
      <c r="G36" s="53"/>
    </row>
    <row r="37" spans="1:7" x14ac:dyDescent="0.25">
      <c r="A37" s="4"/>
      <c r="B37" s="3"/>
      <c r="D37" s="62"/>
    </row>
    <row r="38" spans="1:7" ht="15.75" thickBot="1" x14ac:dyDescent="0.3">
      <c r="A38" s="4"/>
      <c r="B38" s="20" t="s">
        <v>36</v>
      </c>
      <c r="C38" s="31">
        <f>SUM(C8:C37)</f>
        <v>0</v>
      </c>
      <c r="D38" s="62"/>
    </row>
    <row r="39" spans="1:7" ht="15.75" thickTop="1" x14ac:dyDescent="0.25"/>
  </sheetData>
  <mergeCells count="25">
    <mergeCell ref="F9:G10"/>
    <mergeCell ref="A2:H2"/>
    <mergeCell ref="B33:D33"/>
    <mergeCell ref="B20:D20"/>
    <mergeCell ref="F20:G22"/>
    <mergeCell ref="B23:D23"/>
    <mergeCell ref="F23:G24"/>
    <mergeCell ref="B27:G27"/>
    <mergeCell ref="F28:G28"/>
    <mergeCell ref="A1:G1"/>
    <mergeCell ref="B29:D29"/>
    <mergeCell ref="F29:G30"/>
    <mergeCell ref="B31:D31"/>
    <mergeCell ref="F31:G32"/>
    <mergeCell ref="B11:D11"/>
    <mergeCell ref="F11:G13"/>
    <mergeCell ref="B16:G16"/>
    <mergeCell ref="F17:G17"/>
    <mergeCell ref="B18:D18"/>
    <mergeCell ref="F18:G19"/>
    <mergeCell ref="F4:G4"/>
    <mergeCell ref="B5:G5"/>
    <mergeCell ref="B7:D7"/>
    <mergeCell ref="F7:G8"/>
    <mergeCell ref="B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673E79E0C3E640A3EA83010EA564F7" ma:contentTypeVersion="12" ma:contentTypeDescription="Create a new document." ma:contentTypeScope="" ma:versionID="efce251a4746054bbe027ae231bc47a5">
  <xsd:schema xmlns:xsd="http://www.w3.org/2001/XMLSchema" xmlns:xs="http://www.w3.org/2001/XMLSchema" xmlns:p="http://schemas.microsoft.com/office/2006/metadata/properties" xmlns:ns2="5aa524db-7994-4ced-a2c9-48a98e90847e" xmlns:ns3="8a992f34-6748-40d0-a1a6-bff449e3bc95" targetNamespace="http://schemas.microsoft.com/office/2006/metadata/properties" ma:root="true" ma:fieldsID="bb25d42501bc21e45c0a4215ac396311" ns2:_="" ns3:_="">
    <xsd:import namespace="5aa524db-7994-4ced-a2c9-48a98e90847e"/>
    <xsd:import namespace="8a992f34-6748-40d0-a1a6-bff449e3b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Description0"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24db-7994-4ced-a2c9-48a98e9084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escription0" ma:index="12" nillable="true" ma:displayName="Description" ma:internalName="Description0">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992f34-6748-40d0-a1a6-bff449e3bc9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5d7816-9169-48cb-b9df-4d21a66dca2d}" ma:internalName="TaxCatchAll" ma:showField="CatchAllData" ma:web="8a992f34-6748-40d0-a1a6-bff449e3b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5aa524db-7994-4ced-a2c9-48a98e90847e" xsi:nil="true"/>
    <lcf76f155ced4ddcb4097134ff3c332f xmlns="5aa524db-7994-4ced-a2c9-48a98e90847e">
      <Terms xmlns="http://schemas.microsoft.com/office/infopath/2007/PartnerControls"/>
    </lcf76f155ced4ddcb4097134ff3c332f>
    <TaxCatchAll xmlns="8a992f34-6748-40d0-a1a6-bff449e3bc95" xsi:nil="true"/>
  </documentManagement>
</p:properties>
</file>

<file path=customXml/itemProps1.xml><?xml version="1.0" encoding="utf-8"?>
<ds:datastoreItem xmlns:ds="http://schemas.openxmlformats.org/officeDocument/2006/customXml" ds:itemID="{3433878D-C05E-4012-BF09-7BE44F36B174}"/>
</file>

<file path=customXml/itemProps2.xml><?xml version="1.0" encoding="utf-8"?>
<ds:datastoreItem xmlns:ds="http://schemas.openxmlformats.org/officeDocument/2006/customXml" ds:itemID="{E40E687D-F33B-41E1-B471-6A71468F437F}">
  <ds:schemaRefs>
    <ds:schemaRef ds:uri="http://schemas.microsoft.com/sharepoint/v3/contenttype/forms"/>
  </ds:schemaRefs>
</ds:datastoreItem>
</file>

<file path=customXml/itemProps3.xml><?xml version="1.0" encoding="utf-8"?>
<ds:datastoreItem xmlns:ds="http://schemas.openxmlformats.org/officeDocument/2006/customXml" ds:itemID="{498E961B-6A51-4884-8337-2FEDC1FF6C8B}">
  <ds:schemaRefs>
    <ds:schemaRef ds:uri="http://purl.org/dc/elements/1.1/"/>
    <ds:schemaRef ds:uri="http://www.w3.org/XML/1998/namespace"/>
    <ds:schemaRef ds:uri="http://purl.org/dc/terms/"/>
    <ds:schemaRef ds:uri="a06932ec-957b-4799-8604-6195ab687f22"/>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7d79962f-82e0-447b-a816-99edbdaa00c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DumphyJ</dc:creator>
  <cp:keywords/>
  <dc:description/>
  <cp:lastModifiedBy>Bannon, Sean</cp:lastModifiedBy>
  <cp:revision/>
  <cp:lastPrinted>2022-11-08T21:44:36Z</cp:lastPrinted>
  <dcterms:created xsi:type="dcterms:W3CDTF">2017-06-14T20:07:28Z</dcterms:created>
  <dcterms:modified xsi:type="dcterms:W3CDTF">2022-11-30T13:40:59Z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0x010100DCF191CFEE37994EAE9F515C802FE1FC</vt:lpwstr>
  </property>
</Properties>
</file>