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03-RATE INFO\DAY RATES\FY21\"/>
    </mc:Choice>
  </mc:AlternateContent>
  <xr:revisionPtr revIDLastSave="0" documentId="13_ncr:1_{3F314A77-8796-4476-8ECC-4675AEA3EE01}" xr6:coauthVersionLast="41" xr6:coauthVersionMax="41"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Sheet1!$A$1:$G$93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1" l="1"/>
  <c r="C32" i="1"/>
  <c r="C16" i="1"/>
  <c r="B114" i="1" l="1"/>
  <c r="B17" i="1" s="1"/>
  <c r="C24" i="1" l="1"/>
  <c r="C17" i="1"/>
  <c r="C33" i="1"/>
  <c r="B24" i="1"/>
  <c r="B33" i="1"/>
  <c r="G25" i="1"/>
  <c r="C28" i="1"/>
  <c r="G39" i="1" l="1"/>
  <c r="C21" i="1"/>
  <c r="G22" i="1"/>
  <c r="G19" i="1"/>
  <c r="G16" i="1"/>
  <c r="G36" i="1" l="1"/>
  <c r="G34" i="1"/>
  <c r="G32" i="1"/>
  <c r="G30" i="1"/>
  <c r="G41" i="1" l="1"/>
  <c r="C41" i="1"/>
</calcChain>
</file>

<file path=xl/sharedStrings.xml><?xml version="1.0" encoding="utf-8"?>
<sst xmlns="http://schemas.openxmlformats.org/spreadsheetml/2006/main" count="78" uniqueCount="64">
  <si>
    <t>Employment Incentives</t>
  </si>
  <si>
    <t>DDS#:                                   LON:</t>
  </si>
  <si>
    <t>Provider Name:</t>
  </si>
  <si>
    <t>Case Manager:</t>
  </si>
  <si>
    <t>RDID#</t>
  </si>
  <si>
    <r>
      <t xml:space="preserve">Contract Service Authorization   </t>
    </r>
    <r>
      <rPr>
        <b/>
        <sz val="11"/>
        <color theme="1"/>
        <rFont val="Calibri"/>
        <family val="2"/>
        <scheme val="minor"/>
      </rPr>
      <t xml:space="preserve">  </t>
    </r>
  </si>
  <si>
    <t>yes/no</t>
  </si>
  <si>
    <t>Vendor Service Authorization</t>
  </si>
  <si>
    <t xml:space="preserve">Start date: </t>
  </si>
  <si>
    <t>End Date:</t>
  </si>
  <si>
    <t>(Submit to Resource Manager 1)</t>
  </si>
  <si>
    <t>(Submit to Case Manager)</t>
  </si>
  <si>
    <t>Choose the path that is appropriate to the services the individual currently receives</t>
  </si>
  <si>
    <t>Group Day and IDV</t>
  </si>
  <si>
    <t xml:space="preserve">ISE/ Group Day Combo or ISE only </t>
  </si>
  <si>
    <t>Units</t>
  </si>
  <si>
    <t>Career Plan Hours (Max 10 Hrs.)</t>
  </si>
  <si>
    <t>Career Plan Hours (Max 10 Hr.)</t>
  </si>
  <si>
    <t>(Enter 1 unit)</t>
  </si>
  <si>
    <t>Working Interview Staff Hrs (Max 40)</t>
  </si>
  <si>
    <t xml:space="preserve">Working Interview Staff Hrs  (Max 40)  </t>
  </si>
  <si>
    <t xml:space="preserve"> Individual Wages (Max 40 hrs.)</t>
  </si>
  <si>
    <t>Individual Wages (Max 40 hrs.)</t>
  </si>
  <si>
    <r>
      <t xml:space="preserve">Individual </t>
    </r>
    <r>
      <rPr>
        <b/>
        <sz val="9"/>
        <color theme="1"/>
        <rFont val="Cambria"/>
        <family val="1"/>
        <scheme val="major"/>
      </rPr>
      <t xml:space="preserve">must </t>
    </r>
    <r>
      <rPr>
        <b/>
        <i/>
        <sz val="9"/>
        <color theme="1"/>
        <rFont val="Cambria"/>
        <family val="1"/>
        <scheme val="major"/>
      </rPr>
      <t>have transitioned                                      to ISE to be eligible for Benchmarks                                 Prorated for scheduled hrs. below 25 hrs. per week</t>
    </r>
  </si>
  <si>
    <t>Job Start Benchmark (up to $2000)</t>
  </si>
  <si>
    <t xml:space="preserve">Intensive Job Placement &amp; Training </t>
  </si>
  <si>
    <t>3 Month Benchmark (up to $2000)</t>
  </si>
  <si>
    <t>6 Month Benchmark (up to $2000)</t>
  </si>
  <si>
    <t>Transition to  Natural Supports</t>
  </si>
  <si>
    <t>(up to $2000)</t>
  </si>
  <si>
    <t>Total</t>
  </si>
  <si>
    <r>
      <rPr>
        <b/>
        <sz val="11"/>
        <color theme="1"/>
        <rFont val="Calibri"/>
        <family val="2"/>
        <scheme val="minor"/>
      </rPr>
      <t>Rationale for Request/Anticipated Result/Timeframe:</t>
    </r>
    <r>
      <rPr>
        <sz val="11"/>
        <color theme="1"/>
        <rFont val="Calibri"/>
        <family val="2"/>
        <scheme val="minor"/>
      </rPr>
      <t xml:space="preserve"> (For new Placement, Action Plan should include a Description as to how the provider will fade supports to the LON participant’s authorized hours)</t>
    </r>
  </si>
  <si>
    <t>The above named provider agrees that the temporary supports funded through this request will be provided to the named individual, that the supports rendered will be as described by this request, and any overpayments made by the Department of Developmental Services under this agreement will be refunded to the department.</t>
  </si>
  <si>
    <t>Provider Signature</t>
  </si>
  <si>
    <t>Date</t>
  </si>
  <si>
    <r>
      <t>Regional Use Only</t>
    </r>
    <r>
      <rPr>
        <u/>
        <sz val="11"/>
        <color theme="1"/>
        <rFont val="Calibri"/>
        <family val="2"/>
        <scheme val="minor"/>
      </rPr>
      <t>:</t>
    </r>
  </si>
  <si>
    <t>Day Allocation</t>
  </si>
  <si>
    <t xml:space="preserve"> </t>
  </si>
  <si>
    <t>Case Management Supervisor :_____________________________________Date:___________________</t>
  </si>
  <si>
    <t>IP6</t>
  </si>
  <si>
    <t>Budgets only - Review &amp; Signature</t>
  </si>
  <si>
    <t>Regional Response:</t>
  </si>
  <si>
    <t>The request meets the needs of the individual and the established parameters of the one-time procedure and is authorized.  Funding will be subject to available resources.</t>
  </si>
  <si>
    <t xml:space="preserve">Amount Approved: </t>
  </si>
  <si>
    <t>The request meets the needs of the individual and the established parameters of the onetime procedure however, funding is not available at this time.  When funding becomes available request will be reconsidered.</t>
  </si>
  <si>
    <t>This request is denied:</t>
  </si>
  <si>
    <t>Signature of Regional Designee:  _______________________________________ Date: _______________</t>
  </si>
  <si>
    <t>Verification Supports were provided prior to payment: _________________________________________</t>
  </si>
  <si>
    <t>Signature of Resource Manager:________________________________________ Date: _______________</t>
  </si>
  <si>
    <t>CC:</t>
  </si>
  <si>
    <t>File</t>
  </si>
  <si>
    <t>Case manager</t>
  </si>
  <si>
    <t>Resource Manager 2</t>
  </si>
  <si>
    <t>yes</t>
  </si>
  <si>
    <t>no</t>
  </si>
  <si>
    <t xml:space="preserve">yes </t>
  </si>
  <si>
    <t xml:space="preserve">hrs X $55.00/hr   </t>
  </si>
  <si>
    <t>Completed Career Plan      $784.77</t>
  </si>
  <si>
    <t>hrs X $34.00/hr (IDV)</t>
  </si>
  <si>
    <t xml:space="preserve">Individual’s Name: </t>
  </si>
  <si>
    <t>Service Category:</t>
  </si>
  <si>
    <t>ISE</t>
  </si>
  <si>
    <t>Transition Services</t>
  </si>
  <si>
    <t>hrs. X $13.30/hr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</si>
</sst>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b/>
      <sz val="11"/>
      <color theme="1"/>
      <name val="Calibri"/>
      <family val="2"/>
      <scheme val="minor"/>
    </font>
    <font>
      <b/>
      <sz val="9"/>
      <color theme="1"/>
      <name val="Calibri"/>
      <family val="2"/>
      <scheme val="minor"/>
    </font>
    <font>
      <i/>
      <sz val="11"/>
      <color theme="1"/>
      <name val="Calibri"/>
      <family val="2"/>
      <scheme val="minor"/>
    </font>
    <font>
      <sz val="10"/>
      <color theme="1"/>
      <name val="Calibri"/>
      <family val="2"/>
      <scheme val="minor"/>
    </font>
    <font>
      <b/>
      <i/>
      <sz val="9"/>
      <color theme="1"/>
      <name val="Cambria"/>
      <family val="1"/>
      <scheme val="major"/>
    </font>
    <font>
      <b/>
      <sz val="9"/>
      <color theme="1"/>
      <name val="Cambria"/>
      <family val="1"/>
      <scheme val="major"/>
    </font>
    <font>
      <sz val="9"/>
      <color theme="1"/>
      <name val="Cambria"/>
      <family val="1"/>
      <scheme val="major"/>
    </font>
    <font>
      <sz val="12"/>
      <color theme="1"/>
      <name val="Calibri"/>
      <family val="2"/>
      <scheme val="minor"/>
    </font>
    <font>
      <b/>
      <u/>
      <sz val="11"/>
      <color theme="1"/>
      <name val="Calibri"/>
      <family val="2"/>
      <scheme val="minor"/>
    </font>
    <font>
      <u/>
      <sz val="11"/>
      <color theme="1"/>
      <name val="Calibri"/>
      <family val="2"/>
      <scheme val="minor"/>
    </font>
    <font>
      <b/>
      <i/>
      <sz val="9"/>
      <color theme="1"/>
      <name val="Calibri"/>
      <family val="2"/>
      <scheme val="minor"/>
    </font>
    <font>
      <b/>
      <sz val="1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44" fontId="13" fillId="0" borderId="0" applyFont="0" applyFill="0" applyBorder="0" applyAlignment="0" applyProtection="0"/>
  </cellStyleXfs>
  <cellXfs count="106">
    <xf numFmtId="0" fontId="0" fillId="0" borderId="0" xfId="0"/>
    <xf numFmtId="0" fontId="0" fillId="0" borderId="0" xfId="0" applyProtection="1">
      <protection locked="0"/>
    </xf>
    <xf numFmtId="3" fontId="0" fillId="0" borderId="0" xfId="0" applyNumberFormat="1" applyAlignment="1" applyProtection="1">
      <alignment horizontal="center"/>
      <protection locked="0"/>
    </xf>
    <xf numFmtId="0" fontId="0" fillId="0" borderId="0" xfId="0" applyFill="1" applyProtection="1">
      <protection locked="0"/>
    </xf>
    <xf numFmtId="0" fontId="0" fillId="0" borderId="0" xfId="0" applyFill="1" applyAlignment="1" applyProtection="1">
      <protection locked="0"/>
    </xf>
    <xf numFmtId="0" fontId="0" fillId="0" borderId="0" xfId="0" applyAlignment="1" applyProtection="1">
      <alignment horizontal="left" vertical="center"/>
      <protection locked="0"/>
    </xf>
    <xf numFmtId="0" fontId="0" fillId="0" borderId="0" xfId="0" applyFill="1" applyBorder="1" applyProtection="1">
      <protection locked="0"/>
    </xf>
    <xf numFmtId="3" fontId="0" fillId="2" borderId="2" xfId="0" applyNumberFormat="1" applyFill="1" applyBorder="1" applyAlignment="1" applyProtection="1">
      <alignment horizontal="center"/>
      <protection locked="0"/>
    </xf>
    <xf numFmtId="0" fontId="0" fillId="2" borderId="2" xfId="0" applyFill="1" applyBorder="1" applyAlignment="1" applyProtection="1">
      <alignment horizontal="center"/>
      <protection locked="0"/>
    </xf>
    <xf numFmtId="3" fontId="0" fillId="2" borderId="3" xfId="0" applyNumberFormat="1" applyFill="1" applyBorder="1" applyAlignment="1" applyProtection="1">
      <alignment horizontal="center"/>
      <protection locked="0"/>
    </xf>
    <xf numFmtId="0" fontId="0" fillId="0" borderId="0" xfId="0" applyFill="1" applyBorder="1" applyAlignment="1" applyProtection="1">
      <protection locked="0"/>
    </xf>
    <xf numFmtId="0" fontId="0" fillId="2" borderId="2" xfId="0" applyFill="1" applyBorder="1" applyProtection="1">
      <protection locked="0"/>
    </xf>
    <xf numFmtId="3" fontId="0" fillId="2" borderId="1" xfId="0" applyNumberFormat="1" applyFill="1" applyBorder="1" applyAlignment="1" applyProtection="1">
      <alignment horizontal="center"/>
      <protection locked="0"/>
    </xf>
    <xf numFmtId="3" fontId="0" fillId="2" borderId="6" xfId="0" applyNumberFormat="1" applyFill="1" applyBorder="1" applyAlignment="1" applyProtection="1">
      <alignment horizontal="center"/>
      <protection locked="0"/>
    </xf>
    <xf numFmtId="0" fontId="0" fillId="0" borderId="0" xfId="0" applyProtection="1"/>
    <xf numFmtId="3" fontId="0" fillId="0" borderId="0" xfId="0" applyNumberFormat="1" applyAlignment="1" applyProtection="1">
      <alignment horizontal="center"/>
    </xf>
    <xf numFmtId="0" fontId="0" fillId="0" borderId="0" xfId="0" applyFill="1" applyProtection="1"/>
    <xf numFmtId="0" fontId="2" fillId="0" borderId="0" xfId="0" applyFont="1" applyAlignment="1" applyProtection="1">
      <alignment horizontal="center"/>
    </xf>
    <xf numFmtId="0" fontId="0" fillId="3" borderId="0" xfId="0" applyFill="1" applyBorder="1" applyProtection="1"/>
    <xf numFmtId="3" fontId="1" fillId="0" borderId="0" xfId="0" applyNumberFormat="1" applyFont="1" applyAlignment="1" applyProtection="1">
      <alignment horizontal="center"/>
    </xf>
    <xf numFmtId="0" fontId="0" fillId="0" borderId="0" xfId="0" applyBorder="1" applyProtection="1"/>
    <xf numFmtId="3" fontId="1" fillId="0" borderId="0" xfId="0" applyNumberFormat="1" applyFont="1" applyProtection="1"/>
    <xf numFmtId="0" fontId="0" fillId="0" borderId="0" xfId="0" applyFont="1" applyBorder="1" applyProtection="1"/>
    <xf numFmtId="0" fontId="0" fillId="0" borderId="0" xfId="0" applyFill="1" applyBorder="1" applyProtection="1"/>
    <xf numFmtId="0" fontId="4" fillId="0" borderId="0" xfId="0" applyFont="1" applyBorder="1" applyAlignment="1" applyProtection="1">
      <alignment horizontal="left"/>
    </xf>
    <xf numFmtId="0" fontId="0" fillId="0" borderId="0" xfId="0" applyBorder="1" applyAlignment="1" applyProtection="1">
      <alignment horizontal="left"/>
    </xf>
    <xf numFmtId="3" fontId="0" fillId="0" borderId="0" xfId="0" applyNumberFormat="1" applyFill="1" applyBorder="1" applyAlignment="1" applyProtection="1">
      <alignment horizontal="center"/>
    </xf>
    <xf numFmtId="0" fontId="2" fillId="0" borderId="0" xfId="0" applyFont="1" applyFill="1" applyBorder="1" applyProtection="1"/>
    <xf numFmtId="0" fontId="0" fillId="0" borderId="0" xfId="0" applyBorder="1" applyAlignment="1" applyProtection="1"/>
    <xf numFmtId="0" fontId="0" fillId="3" borderId="0" xfId="0" applyFill="1" applyBorder="1" applyAlignment="1" applyProtection="1"/>
    <xf numFmtId="0" fontId="0" fillId="0" borderId="0" xfId="0" applyFont="1" applyBorder="1" applyAlignment="1" applyProtection="1"/>
    <xf numFmtId="0" fontId="4" fillId="0" borderId="0" xfId="0" applyFont="1" applyBorder="1" applyProtection="1"/>
    <xf numFmtId="0" fontId="4" fillId="0" borderId="0" xfId="0" applyFont="1" applyFill="1" applyBorder="1" applyProtection="1"/>
    <xf numFmtId="0" fontId="8" fillId="0" borderId="0" xfId="0" applyFont="1" applyBorder="1" applyProtection="1"/>
    <xf numFmtId="0" fontId="0" fillId="0" borderId="0" xfId="0" applyFont="1" applyBorder="1" applyAlignment="1" applyProtection="1">
      <alignment horizontal="center"/>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3" fillId="0" borderId="5" xfId="0" applyFont="1" applyBorder="1" applyAlignment="1" applyProtection="1">
      <alignment horizontal="center"/>
    </xf>
    <xf numFmtId="0" fontId="9" fillId="0" borderId="0" xfId="0" applyFont="1" applyAlignment="1" applyProtection="1">
      <alignment vertical="center"/>
    </xf>
    <xf numFmtId="0" fontId="0" fillId="0" borderId="0" xfId="0" applyAlignment="1" applyProtection="1">
      <alignment horizontal="right"/>
    </xf>
    <xf numFmtId="0" fontId="10" fillId="0" borderId="0" xfId="0" applyFont="1" applyAlignment="1" applyProtection="1">
      <alignment vertical="center"/>
    </xf>
    <xf numFmtId="3" fontId="11" fillId="0" borderId="0" xfId="0" applyNumberFormat="1" applyFont="1" applyAlignment="1" applyProtection="1">
      <alignment horizontal="right"/>
    </xf>
    <xf numFmtId="0" fontId="11" fillId="0" borderId="0" xfId="0" applyFont="1" applyProtection="1"/>
    <xf numFmtId="0" fontId="9" fillId="0" borderId="0" xfId="0" applyFont="1" applyProtection="1"/>
    <xf numFmtId="0" fontId="12" fillId="0" borderId="0" xfId="0" applyFont="1" applyProtection="1"/>
    <xf numFmtId="44" fontId="0" fillId="0" borderId="0" xfId="1" applyFont="1" applyProtection="1"/>
    <xf numFmtId="44" fontId="0" fillId="0" borderId="0" xfId="1" applyFont="1" applyProtection="1">
      <protection locked="0"/>
    </xf>
    <xf numFmtId="44" fontId="0" fillId="0" borderId="0" xfId="1" applyFont="1" applyBorder="1" applyProtection="1"/>
    <xf numFmtId="44" fontId="0" fillId="0" borderId="0" xfId="1" applyFont="1" applyFill="1" applyBorder="1" applyProtection="1"/>
    <xf numFmtId="44" fontId="0" fillId="0" borderId="0" xfId="1" applyFont="1" applyFill="1" applyBorder="1" applyAlignment="1" applyProtection="1"/>
    <xf numFmtId="44" fontId="0" fillId="0" borderId="4" xfId="1" applyFont="1" applyFill="1" applyBorder="1" applyProtection="1"/>
    <xf numFmtId="44" fontId="0" fillId="2" borderId="1" xfId="1" applyFont="1" applyFill="1" applyBorder="1" applyAlignment="1" applyProtection="1">
      <alignment horizontal="center"/>
      <protection locked="0"/>
    </xf>
    <xf numFmtId="44" fontId="0" fillId="0" borderId="0" xfId="1" applyFont="1" applyFill="1" applyProtection="1"/>
    <xf numFmtId="44" fontId="0" fillId="2" borderId="1" xfId="1" applyFont="1" applyFill="1" applyBorder="1" applyProtection="1">
      <protection locked="0"/>
    </xf>
    <xf numFmtId="44" fontId="0" fillId="2" borderId="2" xfId="1" applyFont="1" applyFill="1" applyBorder="1" applyProtection="1">
      <protection locked="0"/>
    </xf>
    <xf numFmtId="0" fontId="1" fillId="0" borderId="0" xfId="0" applyFont="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pplyProtection="1">
      <alignment wrapText="1"/>
    </xf>
    <xf numFmtId="3" fontId="0" fillId="0" borderId="0" xfId="0" applyNumberFormat="1" applyAlignment="1" applyProtection="1">
      <alignment horizontal="center" wrapText="1"/>
      <protection locked="0"/>
    </xf>
    <xf numFmtId="0" fontId="0" fillId="0" borderId="0" xfId="0" applyAlignment="1" applyProtection="1">
      <alignment vertical="center" wrapText="1"/>
    </xf>
    <xf numFmtId="0" fontId="0" fillId="0" borderId="0" xfId="0" applyBorder="1" applyAlignment="1" applyProtection="1">
      <alignment vertical="top" wrapText="1"/>
    </xf>
    <xf numFmtId="0" fontId="0" fillId="0" borderId="7" xfId="0" applyBorder="1" applyAlignment="1" applyProtection="1">
      <alignment wrapText="1"/>
      <protection locked="0"/>
    </xf>
    <xf numFmtId="0" fontId="0" fillId="0" borderId="5"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3" fontId="0" fillId="0" borderId="0" xfId="0" applyNumberFormat="1" applyFill="1" applyBorder="1" applyAlignment="1" applyProtection="1">
      <alignment horizontal="center"/>
      <protection locked="0"/>
    </xf>
    <xf numFmtId="0" fontId="0" fillId="0" borderId="0" xfId="0" applyFont="1" applyBorder="1" applyAlignment="1" applyProtection="1">
      <alignment wrapText="1"/>
    </xf>
    <xf numFmtId="0" fontId="0" fillId="0" borderId="0" xfId="0" applyFont="1" applyBorder="1" applyAlignment="1" applyProtection="1">
      <alignment vertical="center"/>
    </xf>
    <xf numFmtId="44" fontId="0" fillId="0" borderId="0" xfId="1" applyFont="1" applyFill="1" applyBorder="1" applyAlignment="1" applyProtection="1">
      <alignment vertical="center"/>
    </xf>
    <xf numFmtId="3" fontId="0" fillId="2" borderId="2" xfId="0" applyNumberFormat="1" applyFill="1" applyBorder="1" applyAlignment="1" applyProtection="1">
      <alignment horizontal="center"/>
      <protection locked="0"/>
    </xf>
    <xf numFmtId="3" fontId="0" fillId="0" borderId="0" xfId="0" applyNumberFormat="1" applyBorder="1" applyAlignment="1" applyProtection="1">
      <alignment horizontal="center"/>
    </xf>
    <xf numFmtId="0" fontId="0" fillId="4" borderId="13" xfId="1" applyNumberFormat="1" applyFont="1" applyFill="1" applyBorder="1" applyProtection="1">
      <protection locked="0"/>
    </xf>
    <xf numFmtId="14" fontId="1" fillId="0" borderId="0" xfId="0" applyNumberFormat="1" applyFont="1" applyAlignment="1" applyProtection="1">
      <alignment horizontal="left"/>
    </xf>
    <xf numFmtId="3" fontId="1" fillId="0" borderId="0" xfId="0" applyNumberFormat="1" applyFont="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left"/>
      <protection locked="0"/>
    </xf>
    <xf numFmtId="0" fontId="0" fillId="0" borderId="0" xfId="0" applyAlignment="1" applyProtection="1">
      <protection locked="0"/>
    </xf>
    <xf numFmtId="0" fontId="0" fillId="0" borderId="0" xfId="0" applyFill="1" applyAlignment="1" applyProtection="1">
      <protection locked="0"/>
    </xf>
    <xf numFmtId="0" fontId="3" fillId="0" borderId="0" xfId="0" applyFont="1" applyBorder="1" applyAlignment="1" applyProtection="1">
      <alignment horizontal="center"/>
    </xf>
    <xf numFmtId="0" fontId="3" fillId="0" borderId="0" xfId="0" applyFont="1" applyAlignment="1" applyProtection="1">
      <alignment horizontal="center"/>
    </xf>
    <xf numFmtId="0" fontId="1" fillId="2" borderId="1" xfId="0" applyFont="1" applyFill="1" applyBorder="1" applyAlignment="1" applyProtection="1">
      <alignment horizontal="center"/>
    </xf>
    <xf numFmtId="0" fontId="0" fillId="2" borderId="1" xfId="0" applyFill="1" applyBorder="1" applyAlignment="1" applyProtection="1">
      <alignment horizontal="center"/>
    </xf>
    <xf numFmtId="0" fontId="0" fillId="0" borderId="1" xfId="0" applyBorder="1" applyAlignment="1" applyProtection="1"/>
    <xf numFmtId="0" fontId="5" fillId="0" borderId="0" xfId="0" applyFont="1" applyBorder="1" applyAlignment="1" applyProtection="1">
      <alignment horizontal="center" wrapText="1"/>
    </xf>
    <xf numFmtId="0" fontId="7" fillId="0" borderId="0" xfId="0" applyFont="1" applyAlignment="1" applyProtection="1">
      <alignment horizontal="center" wrapText="1"/>
    </xf>
    <xf numFmtId="0" fontId="3" fillId="0" borderId="5" xfId="0" applyFont="1" applyBorder="1" applyAlignment="1" applyProtection="1">
      <alignment horizontal="center" wrapText="1"/>
    </xf>
    <xf numFmtId="0" fontId="0" fillId="0" borderId="5" xfId="0" applyBorder="1" applyAlignment="1" applyProtection="1">
      <alignment wrapText="1"/>
    </xf>
    <xf numFmtId="3" fontId="0" fillId="2" borderId="5"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protection locked="0"/>
    </xf>
    <xf numFmtId="0" fontId="0" fillId="0" borderId="0" xfId="0" applyBorder="1" applyAlignment="1" applyProtection="1">
      <alignment wrapText="1"/>
    </xf>
    <xf numFmtId="44" fontId="0" fillId="0" borderId="0" xfId="1" applyFont="1" applyFill="1" applyBorder="1" applyAlignment="1" applyProtection="1"/>
    <xf numFmtId="0" fontId="0" fillId="0" borderId="6" xfId="0" applyBorder="1" applyAlignment="1" applyProtection="1">
      <alignment wrapText="1"/>
    </xf>
    <xf numFmtId="0" fontId="0" fillId="0" borderId="3" xfId="0" applyBorder="1" applyAlignment="1" applyProtection="1">
      <alignment wrapText="1"/>
    </xf>
    <xf numFmtId="0" fontId="0" fillId="0" borderId="14" xfId="0" applyBorder="1" applyAlignment="1" applyProtection="1">
      <alignment wrapText="1"/>
    </xf>
    <xf numFmtId="0" fontId="4" fillId="0" borderId="0" xfId="0" applyFont="1" applyAlignment="1" applyProtection="1">
      <alignment horizontal="center" wrapText="1"/>
    </xf>
    <xf numFmtId="0" fontId="0" fillId="0" borderId="7" xfId="0" applyBorder="1" applyAlignment="1" applyProtection="1">
      <alignment horizontal="left" wrapText="1"/>
    </xf>
    <xf numFmtId="0" fontId="0" fillId="0" borderId="5" xfId="0" applyBorder="1" applyAlignment="1" applyProtection="1">
      <alignment horizontal="left" wrapText="1"/>
    </xf>
    <xf numFmtId="0" fontId="0" fillId="0" borderId="8" xfId="0" applyBorder="1" applyAlignment="1" applyProtection="1">
      <alignment horizontal="left" wrapText="1"/>
    </xf>
    <xf numFmtId="3" fontId="0" fillId="0" borderId="11" xfId="0" applyNumberFormat="1" applyBorder="1" applyAlignment="1" applyProtection="1">
      <alignment horizontal="left" wrapText="1"/>
      <protection locked="0"/>
    </xf>
    <xf numFmtId="3" fontId="0" fillId="0" borderId="0" xfId="0" applyNumberFormat="1" applyBorder="1" applyAlignment="1" applyProtection="1">
      <alignment horizontal="left" wrapText="1"/>
      <protection locked="0"/>
    </xf>
    <xf numFmtId="3" fontId="0" fillId="0" borderId="12" xfId="0" applyNumberFormat="1" applyBorder="1" applyAlignment="1" applyProtection="1">
      <alignment horizontal="left" wrapText="1"/>
      <protection locked="0"/>
    </xf>
    <xf numFmtId="3" fontId="0" fillId="0" borderId="9" xfId="0" applyNumberFormat="1" applyBorder="1" applyAlignment="1" applyProtection="1">
      <alignment horizontal="left" wrapText="1"/>
      <protection locked="0"/>
    </xf>
    <xf numFmtId="3" fontId="0" fillId="0" borderId="2" xfId="0" applyNumberFormat="1" applyBorder="1" applyAlignment="1" applyProtection="1">
      <alignment horizontal="left" wrapText="1"/>
      <protection locked="0"/>
    </xf>
    <xf numFmtId="3" fontId="0" fillId="0" borderId="10" xfId="0" applyNumberFormat="1" applyBorder="1" applyAlignment="1" applyProtection="1">
      <alignment horizontal="lef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1190625</xdr:colOff>
      <xdr:row>0</xdr:row>
      <xdr:rowOff>30480</xdr:rowOff>
    </xdr:from>
    <xdr:to>
      <xdr:col>4</xdr:col>
      <xdr:colOff>94655</xdr:colOff>
      <xdr:row>1</xdr:row>
      <xdr:rowOff>1878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800225" y="30480"/>
          <a:ext cx="2508290" cy="2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22"/>
  <sheetViews>
    <sheetView tabSelected="1" zoomScaleNormal="100" workbookViewId="0">
      <selection activeCell="B4" sqref="B4:D4"/>
    </sheetView>
  </sheetViews>
  <sheetFormatPr defaultColWidth="8.85546875" defaultRowHeight="15" x14ac:dyDescent="0.25"/>
  <cols>
    <col min="1" max="1" width="8.85546875" style="14"/>
    <col min="2" max="2" width="28" style="14" customWidth="1"/>
    <col min="3" max="3" width="22.5703125" style="45" customWidth="1"/>
    <col min="4" max="4" width="2.140625" style="14" customWidth="1"/>
    <col min="5" max="5" width="8.85546875" style="14"/>
    <col min="6" max="6" width="25.42578125" style="14" customWidth="1"/>
    <col min="7" max="7" width="24.140625" style="45" customWidth="1"/>
    <col min="8" max="18" width="8.85546875" style="14"/>
    <col min="19" max="19" width="0" style="14" hidden="1" customWidth="1"/>
    <col min="20" max="16384" width="8.85546875" style="14"/>
  </cols>
  <sheetData>
    <row r="1" spans="1:19" ht="19.899999999999999" customHeight="1" x14ac:dyDescent="0.25">
      <c r="A1" s="74">
        <v>44344</v>
      </c>
      <c r="B1" s="74"/>
      <c r="C1" s="74"/>
      <c r="D1" s="74"/>
      <c r="E1" s="74"/>
      <c r="F1" s="74"/>
      <c r="G1" s="74"/>
    </row>
    <row r="2" spans="1:19" x14ac:dyDescent="0.25">
      <c r="A2" s="75" t="s">
        <v>0</v>
      </c>
      <c r="B2" s="76"/>
      <c r="C2" s="76"/>
      <c r="D2" s="76"/>
      <c r="E2" s="76"/>
      <c r="F2" s="76"/>
      <c r="G2" s="76"/>
    </row>
    <row r="3" spans="1:19" ht="15.75" thickBot="1" x14ac:dyDescent="0.3">
      <c r="A3" s="15"/>
      <c r="E3" s="16"/>
    </row>
    <row r="4" spans="1:19" ht="15.75" thickBot="1" x14ac:dyDescent="0.3">
      <c r="A4" s="15"/>
      <c r="B4" s="77" t="s">
        <v>59</v>
      </c>
      <c r="C4" s="77"/>
      <c r="D4" s="77"/>
      <c r="E4" s="4"/>
      <c r="F4" s="5" t="s">
        <v>1</v>
      </c>
      <c r="G4" s="73">
        <v>0</v>
      </c>
    </row>
    <row r="5" spans="1:19" x14ac:dyDescent="0.25">
      <c r="A5" s="15"/>
      <c r="B5" s="1" t="s">
        <v>60</v>
      </c>
      <c r="C5" s="46"/>
      <c r="D5" s="1"/>
      <c r="E5" s="3"/>
      <c r="F5" s="1"/>
      <c r="G5" s="46"/>
    </row>
    <row r="6" spans="1:19" x14ac:dyDescent="0.25">
      <c r="A6" s="15"/>
      <c r="B6" s="78" t="s">
        <v>2</v>
      </c>
      <c r="C6" s="78"/>
      <c r="D6" s="1"/>
      <c r="E6" s="79" t="s">
        <v>3</v>
      </c>
      <c r="F6" s="78"/>
      <c r="G6" s="78"/>
      <c r="S6" s="14" t="s">
        <v>6</v>
      </c>
    </row>
    <row r="7" spans="1:19" x14ac:dyDescent="0.25">
      <c r="A7" s="15"/>
      <c r="B7" s="14" t="s">
        <v>4</v>
      </c>
      <c r="E7" s="16"/>
      <c r="S7" s="14" t="s">
        <v>55</v>
      </c>
    </row>
    <row r="8" spans="1:19" x14ac:dyDescent="0.25">
      <c r="A8" s="15"/>
      <c r="B8" s="14" t="s">
        <v>5</v>
      </c>
      <c r="C8" s="51" t="s">
        <v>6</v>
      </c>
      <c r="E8" s="16"/>
      <c r="F8" s="14" t="s">
        <v>7</v>
      </c>
      <c r="G8" s="51"/>
      <c r="S8" s="14" t="s">
        <v>54</v>
      </c>
    </row>
    <row r="9" spans="1:19" x14ac:dyDescent="0.25">
      <c r="A9" s="15"/>
      <c r="D9" s="16"/>
    </row>
    <row r="10" spans="1:19" x14ac:dyDescent="0.25">
      <c r="A10" s="15"/>
      <c r="B10" s="1" t="s">
        <v>8</v>
      </c>
      <c r="C10" s="78" t="s">
        <v>9</v>
      </c>
      <c r="D10" s="78"/>
      <c r="E10" s="78"/>
      <c r="F10" s="78"/>
    </row>
    <row r="11" spans="1:19" x14ac:dyDescent="0.25">
      <c r="A11" s="15"/>
      <c r="B11" s="17" t="s">
        <v>10</v>
      </c>
      <c r="E11" s="16"/>
      <c r="F11" s="17" t="s">
        <v>11</v>
      </c>
    </row>
    <row r="12" spans="1:19" x14ac:dyDescent="0.25">
      <c r="A12" s="80" t="s">
        <v>12</v>
      </c>
      <c r="B12" s="81"/>
      <c r="C12" s="81"/>
      <c r="D12" s="81"/>
      <c r="E12" s="81"/>
      <c r="F12" s="81"/>
      <c r="G12" s="81"/>
    </row>
    <row r="13" spans="1:19" x14ac:dyDescent="0.25">
      <c r="A13" s="15"/>
      <c r="B13" s="82" t="s">
        <v>13</v>
      </c>
      <c r="C13" s="83"/>
      <c r="D13" s="18"/>
      <c r="E13" s="82" t="s">
        <v>14</v>
      </c>
      <c r="F13" s="84"/>
      <c r="G13" s="84"/>
    </row>
    <row r="14" spans="1:19" x14ac:dyDescent="0.25">
      <c r="A14" s="19" t="s">
        <v>15</v>
      </c>
      <c r="B14" s="20"/>
      <c r="C14" s="47"/>
      <c r="D14" s="18"/>
      <c r="E14" s="21" t="s">
        <v>15</v>
      </c>
      <c r="F14" s="20"/>
      <c r="G14" s="47"/>
    </row>
    <row r="15" spans="1:19" x14ac:dyDescent="0.25">
      <c r="A15" s="72"/>
      <c r="B15" s="22" t="s">
        <v>16</v>
      </c>
      <c r="C15" s="47"/>
      <c r="D15" s="18"/>
      <c r="E15" s="23"/>
      <c r="F15" s="22" t="s">
        <v>17</v>
      </c>
      <c r="G15" s="47"/>
    </row>
    <row r="16" spans="1:19" x14ac:dyDescent="0.25">
      <c r="A16" s="71">
        <v>0</v>
      </c>
      <c r="B16" s="25" t="s">
        <v>58</v>
      </c>
      <c r="C16" s="48">
        <f>IF(A16&gt;0,(A16*34),0)</f>
        <v>0</v>
      </c>
      <c r="D16" s="18"/>
      <c r="E16" s="8">
        <v>0</v>
      </c>
      <c r="F16" s="24" t="s">
        <v>56</v>
      </c>
      <c r="G16" s="48">
        <f>E16*55</f>
        <v>0</v>
      </c>
    </row>
    <row r="17" spans="1:7" x14ac:dyDescent="0.25">
      <c r="A17" s="89">
        <v>0</v>
      </c>
      <c r="B17" s="91" t="e">
        <f>"Group Day (GSH or TSH) (LON Rate $" &amp; $B$114 &amp; " + 46.62)= $" &amp; B$114+46.62</f>
        <v>#N/A</v>
      </c>
      <c r="C17" s="92">
        <f>IF($A$17&gt;0,(46.62+$B$114)*$A$17,0)</f>
        <v>0</v>
      </c>
      <c r="D17" s="18"/>
      <c r="E17" s="6"/>
      <c r="F17" s="20"/>
      <c r="G17" s="48"/>
    </row>
    <row r="18" spans="1:7" x14ac:dyDescent="0.25">
      <c r="A18" s="90"/>
      <c r="B18" s="91"/>
      <c r="C18" s="92"/>
      <c r="D18" s="18"/>
      <c r="E18" s="6"/>
      <c r="F18" s="22" t="s">
        <v>57</v>
      </c>
      <c r="G18" s="48"/>
    </row>
    <row r="19" spans="1:7" x14ac:dyDescent="0.25">
      <c r="A19" s="67"/>
      <c r="B19" s="20"/>
      <c r="C19" s="48"/>
      <c r="D19" s="18"/>
      <c r="E19" s="71">
        <v>0</v>
      </c>
      <c r="F19" s="27" t="s">
        <v>18</v>
      </c>
      <c r="G19" s="48">
        <f>E19*784.77</f>
        <v>0</v>
      </c>
    </row>
    <row r="20" spans="1:7" x14ac:dyDescent="0.25">
      <c r="A20" s="26"/>
      <c r="B20" s="22" t="s">
        <v>57</v>
      </c>
      <c r="C20" s="48"/>
      <c r="D20" s="18"/>
      <c r="E20" s="6"/>
      <c r="F20" s="20"/>
      <c r="G20" s="48"/>
    </row>
    <row r="21" spans="1:7" x14ac:dyDescent="0.25">
      <c r="A21" s="71">
        <v>0</v>
      </c>
      <c r="B21" s="27" t="s">
        <v>18</v>
      </c>
      <c r="C21" s="48">
        <f>A21*784.77</f>
        <v>0</v>
      </c>
      <c r="D21" s="29"/>
      <c r="E21" s="10"/>
      <c r="F21" s="30" t="s">
        <v>19</v>
      </c>
      <c r="G21" s="49"/>
    </row>
    <row r="22" spans="1:7" x14ac:dyDescent="0.25">
      <c r="A22" s="15"/>
      <c r="B22" s="28"/>
      <c r="C22" s="49"/>
      <c r="D22" s="29"/>
      <c r="E22" s="8">
        <v>0</v>
      </c>
      <c r="F22" s="24" t="s">
        <v>56</v>
      </c>
      <c r="G22" s="48">
        <f>E22*55</f>
        <v>0</v>
      </c>
    </row>
    <row r="23" spans="1:7" x14ac:dyDescent="0.25">
      <c r="A23" s="15"/>
      <c r="B23" s="30" t="s">
        <v>20</v>
      </c>
      <c r="C23" s="49"/>
      <c r="D23" s="18"/>
      <c r="E23" s="6"/>
      <c r="F23" s="20"/>
      <c r="G23" s="48"/>
    </row>
    <row r="24" spans="1:7" ht="32.25" customHeight="1" x14ac:dyDescent="0.25">
      <c r="A24" s="7">
        <v>0</v>
      </c>
      <c r="B24" s="68" t="e">
        <f>"Group Day (GSH or TSH) (LON Rate $" &amp; $B$114 &amp; " + 46.62)= $" &amp; B$114+46.62</f>
        <v>#N/A</v>
      </c>
      <c r="C24" s="48">
        <f>IF($A$24&gt;0,(46.62+$B$114)*$A$24,0)</f>
        <v>0</v>
      </c>
      <c r="D24" s="18"/>
      <c r="E24" s="6"/>
      <c r="F24" s="69" t="s">
        <v>21</v>
      </c>
      <c r="G24" s="70"/>
    </row>
    <row r="25" spans="1:7" x14ac:dyDescent="0.25">
      <c r="A25" s="9">
        <v>0</v>
      </c>
      <c r="B25" s="20" t="s">
        <v>58</v>
      </c>
      <c r="C25" s="48">
        <f>A25*34</f>
        <v>0</v>
      </c>
      <c r="D25" s="18"/>
      <c r="E25" s="8">
        <v>0</v>
      </c>
      <c r="F25" s="31" t="s">
        <v>63</v>
      </c>
      <c r="G25" s="48">
        <f>E25*13.3</f>
        <v>0</v>
      </c>
    </row>
    <row r="26" spans="1:7" x14ac:dyDescent="0.25">
      <c r="A26" s="15"/>
      <c r="B26" s="20"/>
      <c r="C26" s="48"/>
      <c r="D26" s="18"/>
      <c r="E26" s="85" t="s">
        <v>23</v>
      </c>
      <c r="F26" s="86"/>
      <c r="G26" s="48"/>
    </row>
    <row r="27" spans="1:7" x14ac:dyDescent="0.25">
      <c r="A27" s="15"/>
      <c r="B27" s="22" t="s">
        <v>22</v>
      </c>
      <c r="C27" s="48"/>
      <c r="D27" s="18"/>
      <c r="E27" s="86"/>
      <c r="F27" s="86"/>
      <c r="G27" s="48"/>
    </row>
    <row r="28" spans="1:7" ht="19.899999999999999" customHeight="1" x14ac:dyDescent="0.25">
      <c r="A28" s="7">
        <v>0</v>
      </c>
      <c r="B28" s="31" t="s">
        <v>63</v>
      </c>
      <c r="C28" s="48">
        <f>A28*13.3</f>
        <v>0</v>
      </c>
      <c r="D28" s="18"/>
      <c r="E28" s="86"/>
      <c r="F28" s="86"/>
      <c r="G28" s="48"/>
    </row>
    <row r="29" spans="1:7" x14ac:dyDescent="0.25">
      <c r="A29" s="26"/>
      <c r="B29" s="32"/>
      <c r="C29" s="48"/>
      <c r="D29" s="18"/>
      <c r="E29" s="23"/>
      <c r="F29" s="22" t="s">
        <v>24</v>
      </c>
      <c r="G29" s="48"/>
    </row>
    <row r="30" spans="1:7" x14ac:dyDescent="0.25">
      <c r="A30" s="15"/>
      <c r="B30" s="20"/>
      <c r="C30" s="48"/>
      <c r="D30" s="18"/>
      <c r="E30" s="71">
        <v>0</v>
      </c>
      <c r="F30" s="22"/>
      <c r="G30" s="48">
        <f>E30*2000</f>
        <v>0</v>
      </c>
    </row>
    <row r="31" spans="1:7" ht="15.75" x14ac:dyDescent="0.25">
      <c r="A31" s="72"/>
      <c r="B31" s="33" t="s">
        <v>25</v>
      </c>
      <c r="C31" s="48"/>
      <c r="D31" s="18"/>
      <c r="E31" s="6"/>
      <c r="F31" s="22" t="s">
        <v>26</v>
      </c>
      <c r="G31" s="48"/>
    </row>
    <row r="32" spans="1:7" x14ac:dyDescent="0.25">
      <c r="A32" s="71">
        <v>0</v>
      </c>
      <c r="B32" s="20" t="s">
        <v>58</v>
      </c>
      <c r="C32" s="48">
        <f>IF(A32&gt;0,(A32*34),0)</f>
        <v>0</v>
      </c>
      <c r="D32" s="18"/>
      <c r="E32" s="71">
        <v>0</v>
      </c>
      <c r="F32" s="22"/>
      <c r="G32" s="48">
        <f>E32*2000</f>
        <v>0</v>
      </c>
    </row>
    <row r="33" spans="1:7" ht="15" customHeight="1" x14ac:dyDescent="0.25">
      <c r="A33" s="89">
        <v>0</v>
      </c>
      <c r="B33" s="91" t="e">
        <f>"Group Day (GSH or TSH) (LON Rate $" &amp; $B$114 &amp; " + 46.62)= $" &amp; B$114+46.62</f>
        <v>#N/A</v>
      </c>
      <c r="C33" s="92">
        <f>IF($A$33&gt;0,(46.62+$B$114)*$A$33,0)</f>
        <v>0</v>
      </c>
      <c r="D33" s="18"/>
      <c r="E33" s="6" t="s">
        <v>37</v>
      </c>
      <c r="F33" s="22" t="s">
        <v>27</v>
      </c>
      <c r="G33" s="48"/>
    </row>
    <row r="34" spans="1:7" x14ac:dyDescent="0.25">
      <c r="A34" s="90"/>
      <c r="B34" s="91"/>
      <c r="C34" s="92"/>
      <c r="D34" s="18"/>
      <c r="E34" s="71">
        <v>0</v>
      </c>
      <c r="F34" s="20"/>
      <c r="G34" s="48">
        <f>E34*2000</f>
        <v>0</v>
      </c>
    </row>
    <row r="35" spans="1:7" x14ac:dyDescent="0.25">
      <c r="A35" s="15"/>
      <c r="B35" s="20"/>
      <c r="C35" s="48"/>
      <c r="D35" s="18"/>
      <c r="E35" s="6"/>
      <c r="F35" s="22" t="s">
        <v>28</v>
      </c>
      <c r="G35" s="48"/>
    </row>
    <row r="36" spans="1:7" x14ac:dyDescent="0.25">
      <c r="A36" s="15"/>
      <c r="B36" s="20"/>
      <c r="C36" s="48"/>
      <c r="D36" s="18"/>
      <c r="E36" s="71">
        <v>0</v>
      </c>
      <c r="F36" s="34" t="s">
        <v>29</v>
      </c>
      <c r="G36" s="48">
        <f>E36*2000</f>
        <v>0</v>
      </c>
    </row>
    <row r="37" spans="1:7" x14ac:dyDescent="0.25">
      <c r="A37" s="15"/>
      <c r="B37" s="20"/>
      <c r="C37" s="48"/>
      <c r="D37" s="18"/>
      <c r="E37" s="6"/>
      <c r="F37" s="20"/>
      <c r="G37" s="48"/>
    </row>
    <row r="38" spans="1:7" ht="15.75" x14ac:dyDescent="0.25">
      <c r="A38" s="15"/>
      <c r="B38" s="20"/>
      <c r="C38" s="48"/>
      <c r="D38" s="18"/>
      <c r="E38" s="6"/>
      <c r="F38" s="33" t="s">
        <v>25</v>
      </c>
      <c r="G38" s="48"/>
    </row>
    <row r="39" spans="1:7" x14ac:dyDescent="0.25">
      <c r="A39" s="15"/>
      <c r="B39" s="20"/>
      <c r="C39" s="48"/>
      <c r="D39" s="18"/>
      <c r="E39" s="11">
        <v>0</v>
      </c>
      <c r="F39" s="24" t="s">
        <v>56</v>
      </c>
      <c r="G39" s="48">
        <f>E39*55</f>
        <v>0</v>
      </c>
    </row>
    <row r="40" spans="1:7" x14ac:dyDescent="0.25">
      <c r="A40" s="15"/>
      <c r="B40" s="20"/>
      <c r="C40" s="48"/>
      <c r="D40" s="18"/>
      <c r="E40" s="23"/>
      <c r="F40" s="24"/>
      <c r="G40" s="48"/>
    </row>
    <row r="41" spans="1:7" ht="15.75" thickBot="1" x14ac:dyDescent="0.3">
      <c r="A41" s="15"/>
      <c r="B41" s="35" t="s">
        <v>30</v>
      </c>
      <c r="C41" s="50">
        <f>SUM(C16:C40)</f>
        <v>0</v>
      </c>
      <c r="D41" s="23"/>
      <c r="E41" s="23"/>
      <c r="F41" s="36" t="s">
        <v>30</v>
      </c>
      <c r="G41" s="50">
        <f>SUM(G16:G40)</f>
        <v>0</v>
      </c>
    </row>
    <row r="42" spans="1:7" ht="15.75" thickTop="1" x14ac:dyDescent="0.25">
      <c r="A42" s="15"/>
      <c r="C42" s="52"/>
      <c r="D42" s="16"/>
      <c r="E42" s="16"/>
      <c r="F42" s="16"/>
    </row>
    <row r="43" spans="1:7" x14ac:dyDescent="0.25">
      <c r="A43" s="15"/>
      <c r="C43" s="52"/>
      <c r="D43" s="16"/>
      <c r="E43" s="16"/>
      <c r="F43" s="16"/>
    </row>
    <row r="44" spans="1:7" x14ac:dyDescent="0.25">
      <c r="A44" s="15"/>
      <c r="C44" s="52"/>
      <c r="D44" s="16"/>
      <c r="E44" s="16"/>
      <c r="F44" s="16"/>
    </row>
    <row r="45" spans="1:7" ht="15" customHeight="1" x14ac:dyDescent="0.25">
      <c r="A45" s="93" t="s">
        <v>31</v>
      </c>
      <c r="B45" s="94"/>
      <c r="C45" s="94"/>
      <c r="D45" s="94"/>
      <c r="E45" s="94"/>
      <c r="F45" s="94"/>
      <c r="G45" s="95"/>
    </row>
    <row r="46" spans="1:7" x14ac:dyDescent="0.25">
      <c r="A46" s="97"/>
      <c r="B46" s="98"/>
      <c r="C46" s="98"/>
      <c r="D46" s="98"/>
      <c r="E46" s="98"/>
      <c r="F46" s="98"/>
      <c r="G46" s="99"/>
    </row>
    <row r="47" spans="1:7" x14ac:dyDescent="0.25">
      <c r="A47" s="100"/>
      <c r="B47" s="101"/>
      <c r="C47" s="101"/>
      <c r="D47" s="101"/>
      <c r="E47" s="101"/>
      <c r="F47" s="101"/>
      <c r="G47" s="102"/>
    </row>
    <row r="48" spans="1:7" x14ac:dyDescent="0.25">
      <c r="A48" s="100"/>
      <c r="B48" s="101"/>
      <c r="C48" s="101"/>
      <c r="D48" s="101"/>
      <c r="E48" s="101"/>
      <c r="F48" s="101"/>
      <c r="G48" s="102"/>
    </row>
    <row r="49" spans="1:7" x14ac:dyDescent="0.25">
      <c r="A49" s="100"/>
      <c r="B49" s="101"/>
      <c r="C49" s="101"/>
      <c r="D49" s="101"/>
      <c r="E49" s="101"/>
      <c r="F49" s="101"/>
      <c r="G49" s="102"/>
    </row>
    <row r="50" spans="1:7" x14ac:dyDescent="0.25">
      <c r="A50" s="100"/>
      <c r="B50" s="101"/>
      <c r="C50" s="101"/>
      <c r="D50" s="101"/>
      <c r="E50" s="101"/>
      <c r="F50" s="101"/>
      <c r="G50" s="102"/>
    </row>
    <row r="51" spans="1:7" x14ac:dyDescent="0.25">
      <c r="A51" s="100"/>
      <c r="B51" s="101"/>
      <c r="C51" s="101"/>
      <c r="D51" s="101"/>
      <c r="E51" s="101"/>
      <c r="F51" s="101"/>
      <c r="G51" s="102"/>
    </row>
    <row r="52" spans="1:7" x14ac:dyDescent="0.25">
      <c r="A52" s="100"/>
      <c r="B52" s="101"/>
      <c r="C52" s="101"/>
      <c r="D52" s="101"/>
      <c r="E52" s="101"/>
      <c r="F52" s="101"/>
      <c r="G52" s="102"/>
    </row>
    <row r="53" spans="1:7" x14ac:dyDescent="0.25">
      <c r="A53" s="100"/>
      <c r="B53" s="101"/>
      <c r="C53" s="101"/>
      <c r="D53" s="101"/>
      <c r="E53" s="101"/>
      <c r="F53" s="101"/>
      <c r="G53" s="102"/>
    </row>
    <row r="54" spans="1:7" x14ac:dyDescent="0.25">
      <c r="A54" s="103"/>
      <c r="B54" s="104"/>
      <c r="C54" s="104"/>
      <c r="D54" s="104"/>
      <c r="E54" s="104"/>
      <c r="F54" s="104"/>
      <c r="G54" s="105"/>
    </row>
    <row r="55" spans="1:7" x14ac:dyDescent="0.25">
      <c r="A55" s="15"/>
      <c r="E55" s="16"/>
    </row>
    <row r="56" spans="1:7" ht="36.75" customHeight="1" x14ac:dyDescent="0.25">
      <c r="A56" s="96" t="s">
        <v>32</v>
      </c>
      <c r="B56" s="96"/>
      <c r="C56" s="96"/>
      <c r="D56" s="96"/>
      <c r="E56" s="96"/>
      <c r="F56" s="96"/>
      <c r="G56" s="96"/>
    </row>
    <row r="57" spans="1:7" x14ac:dyDescent="0.25">
      <c r="A57" s="57"/>
      <c r="B57" s="57"/>
      <c r="C57" s="57"/>
      <c r="D57" s="57"/>
      <c r="E57" s="57"/>
      <c r="F57" s="57"/>
      <c r="G57" s="57"/>
    </row>
    <row r="58" spans="1:7" x14ac:dyDescent="0.25">
      <c r="A58" s="15"/>
      <c r="E58" s="16"/>
    </row>
    <row r="59" spans="1:7" x14ac:dyDescent="0.25">
      <c r="A59" s="58"/>
      <c r="B59" s="58"/>
      <c r="C59" s="58"/>
      <c r="D59" s="58"/>
      <c r="E59" s="58"/>
      <c r="F59" s="1"/>
    </row>
    <row r="60" spans="1:7" x14ac:dyDescent="0.25">
      <c r="A60" s="15"/>
      <c r="B60" s="87" t="s">
        <v>33</v>
      </c>
      <c r="C60" s="88"/>
      <c r="E60" s="16"/>
      <c r="F60" s="37" t="s">
        <v>34</v>
      </c>
    </row>
    <row r="61" spans="1:7" x14ac:dyDescent="0.25">
      <c r="A61" s="38"/>
      <c r="E61" s="16"/>
    </row>
    <row r="62" spans="1:7" x14ac:dyDescent="0.25">
      <c r="A62" s="38" t="s">
        <v>35</v>
      </c>
      <c r="C62" s="53"/>
      <c r="E62" s="16" t="s">
        <v>36</v>
      </c>
      <c r="F62" s="1"/>
    </row>
    <row r="63" spans="1:7" x14ac:dyDescent="0.25">
      <c r="A63" s="15"/>
      <c r="B63" s="39" t="s">
        <v>37</v>
      </c>
      <c r="E63" s="16"/>
      <c r="F63" s="39" t="s">
        <v>37</v>
      </c>
    </row>
    <row r="64" spans="1:7" x14ac:dyDescent="0.25">
      <c r="A64" s="40" t="s">
        <v>38</v>
      </c>
      <c r="C64" s="46"/>
      <c r="D64" s="1"/>
      <c r="E64" s="3"/>
      <c r="F64" s="1"/>
    </row>
    <row r="65" spans="1:7" x14ac:dyDescent="0.25">
      <c r="A65" s="41" t="s">
        <v>39</v>
      </c>
      <c r="B65" s="42" t="s">
        <v>40</v>
      </c>
      <c r="E65" s="16"/>
    </row>
    <row r="67" spans="1:7" x14ac:dyDescent="0.25">
      <c r="A67" s="43" t="s">
        <v>41</v>
      </c>
    </row>
    <row r="68" spans="1:7" x14ac:dyDescent="0.25">
      <c r="A68" s="15"/>
      <c r="E68" s="16"/>
    </row>
    <row r="69" spans="1:7" ht="15" customHeight="1" x14ac:dyDescent="0.25">
      <c r="A69" s="12"/>
      <c r="B69" s="59" t="s">
        <v>42</v>
      </c>
      <c r="C69" s="59"/>
      <c r="D69" s="59"/>
      <c r="E69" s="59"/>
      <c r="F69" s="59"/>
      <c r="G69" s="59"/>
    </row>
    <row r="70" spans="1:7" x14ac:dyDescent="0.25">
      <c r="A70" s="2"/>
      <c r="B70" s="59"/>
      <c r="C70" s="59"/>
      <c r="D70" s="59"/>
      <c r="E70" s="59"/>
      <c r="F70" s="59"/>
      <c r="G70" s="59"/>
    </row>
    <row r="71" spans="1:7" x14ac:dyDescent="0.25">
      <c r="A71" s="2"/>
      <c r="E71" s="16"/>
    </row>
    <row r="72" spans="1:7" x14ac:dyDescent="0.25">
      <c r="A72" s="2"/>
      <c r="B72" s="39" t="s">
        <v>43</v>
      </c>
      <c r="C72" s="54"/>
      <c r="E72" s="16"/>
    </row>
    <row r="73" spans="1:7" x14ac:dyDescent="0.25">
      <c r="A73" s="2"/>
      <c r="E73" s="16"/>
    </row>
    <row r="74" spans="1:7" ht="15" customHeight="1" x14ac:dyDescent="0.25">
      <c r="A74" s="13"/>
      <c r="B74" s="60" t="s">
        <v>44</v>
      </c>
      <c r="C74" s="60"/>
      <c r="D74" s="60"/>
      <c r="E74" s="60"/>
      <c r="F74" s="60"/>
      <c r="G74" s="60"/>
    </row>
    <row r="75" spans="1:7" x14ac:dyDescent="0.25">
      <c r="A75" s="2"/>
      <c r="B75" s="60"/>
      <c r="C75" s="60"/>
      <c r="D75" s="60"/>
      <c r="E75" s="60"/>
      <c r="F75" s="60"/>
      <c r="G75" s="60"/>
    </row>
    <row r="76" spans="1:7" x14ac:dyDescent="0.25">
      <c r="A76" s="2"/>
      <c r="B76" s="60"/>
      <c r="C76" s="60"/>
      <c r="D76" s="60"/>
      <c r="E76" s="60"/>
      <c r="F76" s="60"/>
      <c r="G76" s="60"/>
    </row>
    <row r="77" spans="1:7" x14ac:dyDescent="0.25">
      <c r="A77" s="2"/>
      <c r="B77" s="60"/>
      <c r="C77" s="60"/>
      <c r="D77" s="60"/>
      <c r="E77" s="60"/>
      <c r="F77" s="60"/>
      <c r="G77" s="60"/>
    </row>
    <row r="78" spans="1:7" x14ac:dyDescent="0.25">
      <c r="A78" s="2"/>
      <c r="E78" s="16"/>
    </row>
    <row r="79" spans="1:7" x14ac:dyDescent="0.25">
      <c r="A79" s="12"/>
      <c r="B79" s="14" t="s">
        <v>45</v>
      </c>
      <c r="E79" s="16"/>
    </row>
    <row r="80" spans="1:7" x14ac:dyDescent="0.25">
      <c r="A80" s="2"/>
      <c r="B80" s="61"/>
      <c r="C80" s="62"/>
      <c r="D80" s="62"/>
      <c r="E80" s="62"/>
      <c r="F80" s="62"/>
      <c r="G80" s="63"/>
    </row>
    <row r="81" spans="1:7" x14ac:dyDescent="0.25">
      <c r="A81" s="15"/>
      <c r="B81" s="64"/>
      <c r="C81" s="65"/>
      <c r="D81" s="65"/>
      <c r="E81" s="65"/>
      <c r="F81" s="65"/>
      <c r="G81" s="66"/>
    </row>
    <row r="82" spans="1:7" x14ac:dyDescent="0.25">
      <c r="A82" s="15"/>
      <c r="E82" s="16"/>
    </row>
    <row r="83" spans="1:7" ht="15" customHeight="1" x14ac:dyDescent="0.25">
      <c r="A83" s="15"/>
      <c r="B83" s="55" t="s">
        <v>46</v>
      </c>
      <c r="C83" s="55"/>
      <c r="D83" s="55"/>
      <c r="E83" s="55"/>
      <c r="F83" s="55"/>
      <c r="G83" s="55"/>
    </row>
    <row r="84" spans="1:7" x14ac:dyDescent="0.25">
      <c r="A84" s="15"/>
      <c r="B84" s="1"/>
      <c r="C84" s="46"/>
      <c r="D84" s="1"/>
      <c r="E84" s="3"/>
      <c r="F84" s="1"/>
      <c r="G84" s="46"/>
    </row>
    <row r="85" spans="1:7" ht="15" customHeight="1" x14ac:dyDescent="0.25">
      <c r="A85" s="15"/>
      <c r="B85" s="56" t="s">
        <v>47</v>
      </c>
      <c r="C85" s="56"/>
      <c r="D85" s="56"/>
      <c r="E85" s="56"/>
      <c r="F85" s="56"/>
      <c r="G85" s="56"/>
    </row>
    <row r="86" spans="1:7" x14ac:dyDescent="0.25">
      <c r="A86" s="15"/>
      <c r="B86" s="1"/>
      <c r="C86" s="46"/>
      <c r="D86" s="1"/>
      <c r="E86" s="3"/>
      <c r="F86" s="1"/>
      <c r="G86" s="46"/>
    </row>
    <row r="87" spans="1:7" ht="15" customHeight="1" x14ac:dyDescent="0.25">
      <c r="A87" s="15"/>
      <c r="B87" s="55" t="s">
        <v>48</v>
      </c>
      <c r="C87" s="55"/>
      <c r="D87" s="55"/>
      <c r="E87" s="55"/>
      <c r="F87" s="55"/>
      <c r="G87" s="55"/>
    </row>
    <row r="88" spans="1:7" x14ac:dyDescent="0.25">
      <c r="A88" s="15"/>
      <c r="B88" s="1"/>
      <c r="C88" s="46"/>
      <c r="D88" s="1"/>
      <c r="E88" s="3"/>
      <c r="F88" s="1"/>
      <c r="G88" s="46"/>
    </row>
    <row r="89" spans="1:7" x14ac:dyDescent="0.25">
      <c r="A89" s="15"/>
      <c r="B89" s="44" t="s">
        <v>49</v>
      </c>
      <c r="E89" s="16"/>
    </row>
    <row r="90" spans="1:7" x14ac:dyDescent="0.25">
      <c r="A90" s="15"/>
      <c r="B90" s="44" t="s">
        <v>50</v>
      </c>
      <c r="E90" s="16"/>
    </row>
    <row r="91" spans="1:7" x14ac:dyDescent="0.25">
      <c r="A91" s="15"/>
      <c r="B91" s="44" t="s">
        <v>51</v>
      </c>
      <c r="E91" s="16"/>
    </row>
    <row r="92" spans="1:7" x14ac:dyDescent="0.25">
      <c r="A92" s="15"/>
      <c r="B92" s="44" t="s">
        <v>52</v>
      </c>
      <c r="E92" s="16"/>
    </row>
    <row r="102" spans="2:2" hidden="1" x14ac:dyDescent="0.25">
      <c r="B102" s="14" t="s">
        <v>61</v>
      </c>
    </row>
    <row r="103" spans="2:2" hidden="1" x14ac:dyDescent="0.25">
      <c r="B103" s="14" t="s">
        <v>62</v>
      </c>
    </row>
    <row r="114" spans="1:2" hidden="1" x14ac:dyDescent="0.25">
      <c r="B114" s="14" t="e">
        <f>LOOKUP(G4,A115:B122)</f>
        <v>#N/A</v>
      </c>
    </row>
    <row r="115" spans="1:2" hidden="1" x14ac:dyDescent="0.25">
      <c r="A115" s="14">
        <v>1</v>
      </c>
      <c r="B115" s="14">
        <v>10.039999999999999</v>
      </c>
    </row>
    <row r="116" spans="1:2" hidden="1" x14ac:dyDescent="0.25">
      <c r="A116" s="14">
        <v>2</v>
      </c>
      <c r="B116" s="14">
        <v>13.4</v>
      </c>
    </row>
    <row r="117" spans="1:2" hidden="1" x14ac:dyDescent="0.25">
      <c r="A117" s="14">
        <v>3</v>
      </c>
      <c r="B117" s="14">
        <v>16.760000000000002</v>
      </c>
    </row>
    <row r="118" spans="1:2" hidden="1" x14ac:dyDescent="0.25">
      <c r="A118" s="14">
        <v>4</v>
      </c>
      <c r="B118" s="14">
        <v>18.440000000000001</v>
      </c>
    </row>
    <row r="119" spans="1:2" hidden="1" x14ac:dyDescent="0.25">
      <c r="A119" s="14">
        <v>5</v>
      </c>
      <c r="B119" s="14">
        <v>20.079999999999998</v>
      </c>
    </row>
    <row r="120" spans="1:2" hidden="1" x14ac:dyDescent="0.25">
      <c r="A120" s="14">
        <v>6</v>
      </c>
      <c r="B120" s="14">
        <v>21.76</v>
      </c>
    </row>
    <row r="121" spans="1:2" hidden="1" x14ac:dyDescent="0.25">
      <c r="A121" s="14">
        <v>7</v>
      </c>
      <c r="B121" s="14">
        <v>23.44</v>
      </c>
    </row>
    <row r="122" spans="1:2" hidden="1" x14ac:dyDescent="0.25">
      <c r="A122" s="14">
        <v>8</v>
      </c>
      <c r="B122" s="14">
        <v>25.12</v>
      </c>
    </row>
  </sheetData>
  <sheetProtection algorithmName="SHA-512" hashValue="y80LLp4OpCGJAhtcf6xvWvfPSXlkj3GnfVF5K8QMMGL4C3H8I1bxznNGLviuylR5Nz+sNtMxNL7ROiBC7w/AXQ==" saltValue="W8/UUeCD49KhkUCbp75RSA==" spinCount="100000" sheet="1" selectLockedCells="1"/>
  <mergeCells count="27">
    <mergeCell ref="A46:G46"/>
    <mergeCell ref="A56:G56"/>
    <mergeCell ref="B60:C60"/>
    <mergeCell ref="A17:A18"/>
    <mergeCell ref="B17:B18"/>
    <mergeCell ref="C17:C18"/>
    <mergeCell ref="A33:A34"/>
    <mergeCell ref="B33:B34"/>
    <mergeCell ref="C33:C34"/>
    <mergeCell ref="A47:G47"/>
    <mergeCell ref="A48:G48"/>
    <mergeCell ref="A49:G49"/>
    <mergeCell ref="A50:G50"/>
    <mergeCell ref="A51:G51"/>
    <mergeCell ref="A52:G52"/>
    <mergeCell ref="A53:G53"/>
    <mergeCell ref="A54:G54"/>
    <mergeCell ref="C10:F10"/>
    <mergeCell ref="A12:G12"/>
    <mergeCell ref="B13:C13"/>
    <mergeCell ref="E13:G13"/>
    <mergeCell ref="E26:F28"/>
    <mergeCell ref="A1:G1"/>
    <mergeCell ref="A2:G2"/>
    <mergeCell ref="B4:D4"/>
    <mergeCell ref="B6:C6"/>
    <mergeCell ref="E6:G6"/>
  </mergeCells>
  <dataValidations count="2">
    <dataValidation type="list" allowBlank="1" showInputMessage="1" showErrorMessage="1" sqref="C8 G8" xr:uid="{00000000-0002-0000-0000-000000000000}">
      <formula1>$S$6:$S$8</formula1>
    </dataValidation>
    <dataValidation type="list" allowBlank="1" showInputMessage="1" showErrorMessage="1" sqref="C5" xr:uid="{00000000-0002-0000-0000-000001000000}">
      <formula1>$B$102:$B$103</formula1>
    </dataValidation>
  </dataValidations>
  <pageMargins left="0.7" right="0.7" top="0.75" bottom="0.75" header="0.3" footer="0.3"/>
  <pageSetup scale="75" fitToHeight="2" orientation="portrait" r:id="rId1"/>
  <rowBreaks count="1" manualBreakCount="1">
    <brk id="53" max="6" man="1"/>
  </rowBreaks>
  <ignoredErrors>
    <ignoredError sqref="G30 G32 G34 G36 G41 C4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sqref="A1:A2"/>
    </sheetView>
  </sheetViews>
  <sheetFormatPr defaultRowHeight="15" x14ac:dyDescent="0.25"/>
  <sheetData>
    <row r="1" spans="1:1" x14ac:dyDescent="0.3">
      <c r="A1" t="s">
        <v>53</v>
      </c>
    </row>
    <row r="2" spans="1:1" x14ac:dyDescent="0.3">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DumphyJ</dc:creator>
  <cp:lastModifiedBy>David, David</cp:lastModifiedBy>
  <cp:lastPrinted>2021-03-30T17:30:58Z</cp:lastPrinted>
  <dcterms:created xsi:type="dcterms:W3CDTF">2017-06-14T20:07:28Z</dcterms:created>
  <dcterms:modified xsi:type="dcterms:W3CDTF">2021-05-28T15:38:08Z</dcterms:modified>
</cp:coreProperties>
</file>