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705" yWindow="240" windowWidth="16350" windowHeight="7950" tabRatio="836"/>
  </bookViews>
  <sheets>
    <sheet name="Demographics Page" sheetId="5" r:id="rId1"/>
    <sheet name="A&amp;G and Benefits Page" sheetId="2" r:id="rId2"/>
    <sheet name="Vendor Service Page " sheetId="1" r:id="rId3"/>
    <sheet name="Contract Service Page" sheetId="3" r:id="rId4"/>
    <sheet name="Review Page" sheetId="4" r:id="rId5"/>
  </sheets>
  <definedNames>
    <definedName name="AandG">'Vendor Service Page '!#REF!</definedName>
    <definedName name="AandGPercent">'A&amp;G and Benefits Page'!$E$26</definedName>
    <definedName name="Benefits">'Vendor Service Page '!#REF!</definedName>
    <definedName name="BenefitsPercent">'A&amp;G and Benefits Page'!$M$26</definedName>
    <definedName name="FiscalYear">'A&amp;G and Benefits Page'!#REF!</definedName>
    <definedName name="FiscalYear1">'Demographics Page'!$C$6</definedName>
    <definedName name="NonAllowableAandG">'A&amp;G and Benefits Page'!$E$22</definedName>
    <definedName name="_xlnm.Print_Area" localSheetId="0">'Demographics Page'!$A$1:$O$37</definedName>
    <definedName name="ProvderName1">'Demographics Page'!$C$4</definedName>
    <definedName name="ProviderName">'A&amp;G and Benefits Page'!#REF!</definedName>
    <definedName name="ReportType">'A&amp;G and Benefits Page'!#REF!</definedName>
    <definedName name="ReportType1">'Demographics Page'!$C$8</definedName>
    <definedName name="TotalAandG">'A&amp;G and Benefits Page'!$E$24</definedName>
    <definedName name="TotalBenefits">'A&amp;G and Benefits Page'!$M$21</definedName>
  </definedNames>
  <calcPr calcId="145621"/>
</workbook>
</file>

<file path=xl/calcChain.xml><?xml version="1.0" encoding="utf-8"?>
<calcChain xmlns="http://schemas.openxmlformats.org/spreadsheetml/2006/main">
  <c r="E26" i="2" l="1"/>
  <c r="K15" i="3" l="1"/>
  <c r="D17" i="1" l="1"/>
  <c r="D17" i="3" l="1"/>
  <c r="F40" i="3" l="1"/>
  <c r="G40" i="3"/>
  <c r="H40" i="3"/>
  <c r="I40" i="3"/>
  <c r="J40" i="3"/>
  <c r="K40" i="3"/>
  <c r="L40" i="3"/>
  <c r="M40" i="3"/>
  <c r="E40" i="3"/>
  <c r="E15" i="1"/>
  <c r="E35" i="1" s="1"/>
  <c r="C9" i="3"/>
  <c r="C9" i="1"/>
  <c r="D34" i="3"/>
  <c r="B26" i="4"/>
  <c r="B23" i="4"/>
  <c r="D29" i="3"/>
  <c r="M21" i="2"/>
  <c r="B11" i="4" s="1"/>
  <c r="F15" i="1"/>
  <c r="F27" i="1" s="1"/>
  <c r="G15" i="1"/>
  <c r="G35" i="1" s="1"/>
  <c r="H15" i="1"/>
  <c r="H35" i="1" s="1"/>
  <c r="I15" i="1"/>
  <c r="I23" i="1" s="1"/>
  <c r="J15" i="1"/>
  <c r="J27" i="1" s="1"/>
  <c r="K15" i="1"/>
  <c r="K37" i="1" s="1"/>
  <c r="L15" i="1"/>
  <c r="L37" i="1" s="1"/>
  <c r="M15" i="1"/>
  <c r="N15" i="1"/>
  <c r="O15" i="1"/>
  <c r="O35" i="1" s="1"/>
  <c r="P15" i="1"/>
  <c r="P37" i="1" s="1"/>
  <c r="Q15" i="1"/>
  <c r="Q35" i="1" s="1"/>
  <c r="D29" i="1"/>
  <c r="B20" i="4" s="1"/>
  <c r="P2" i="4"/>
  <c r="H2" i="4"/>
  <c r="B2" i="4"/>
  <c r="D35" i="3"/>
  <c r="O2" i="2"/>
  <c r="J2" i="2"/>
  <c r="B2" i="2"/>
  <c r="O2" i="3"/>
  <c r="I2" i="3"/>
  <c r="B2" i="3"/>
  <c r="B2" i="1"/>
  <c r="Q2" i="1"/>
  <c r="J2" i="1"/>
  <c r="D20" i="3"/>
  <c r="D21" i="3"/>
  <c r="D22" i="3"/>
  <c r="D33" i="3"/>
  <c r="D19" i="3"/>
  <c r="D7" i="3"/>
  <c r="D9" i="3"/>
  <c r="D12" i="3"/>
  <c r="D13" i="3"/>
  <c r="D14" i="3"/>
  <c r="D11" i="3"/>
  <c r="D34" i="1"/>
  <c r="D33" i="1"/>
  <c r="D20" i="1"/>
  <c r="D21" i="1"/>
  <c r="D22" i="1"/>
  <c r="D19" i="1"/>
  <c r="D9" i="1"/>
  <c r="D12" i="1"/>
  <c r="D13" i="1"/>
  <c r="D14" i="1"/>
  <c r="D11" i="1"/>
  <c r="D7" i="1"/>
  <c r="G15" i="3"/>
  <c r="G36" i="3" s="1"/>
  <c r="F15" i="3"/>
  <c r="F36" i="3" s="1"/>
  <c r="E15" i="3"/>
  <c r="M15" i="3"/>
  <c r="M38" i="3" s="1"/>
  <c r="J15" i="3"/>
  <c r="J36" i="3" s="1"/>
  <c r="I15" i="3"/>
  <c r="I38" i="3" s="1"/>
  <c r="H15" i="3"/>
  <c r="H42" i="3" s="1"/>
  <c r="L15" i="3"/>
  <c r="L42" i="3" s="1"/>
  <c r="K36" i="3"/>
  <c r="E24" i="2"/>
  <c r="B16" i="4" s="1"/>
  <c r="D25" i="3"/>
  <c r="L27" i="3" l="1"/>
  <c r="D15" i="3"/>
  <c r="B19" i="4" s="1"/>
  <c r="L38" i="3"/>
  <c r="I31" i="1"/>
  <c r="J39" i="1"/>
  <c r="I35" i="1"/>
  <c r="I37" i="1"/>
  <c r="J37" i="1"/>
  <c r="M35" i="1"/>
  <c r="M23" i="1"/>
  <c r="J23" i="1"/>
  <c r="O23" i="1"/>
  <c r="L31" i="1"/>
  <c r="P31" i="1"/>
  <c r="I39" i="1"/>
  <c r="I23" i="3"/>
  <c r="M23" i="3"/>
  <c r="I31" i="3"/>
  <c r="M31" i="3"/>
  <c r="I42" i="3"/>
  <c r="M42" i="3"/>
  <c r="N35" i="1"/>
  <c r="J35" i="1"/>
  <c r="Q27" i="1"/>
  <c r="I27" i="1"/>
  <c r="M36" i="3"/>
  <c r="I36" i="3"/>
  <c r="L23" i="1"/>
  <c r="P23" i="1"/>
  <c r="J23" i="3"/>
  <c r="H27" i="3"/>
  <c r="J31" i="3"/>
  <c r="H38" i="3"/>
  <c r="J42" i="3"/>
  <c r="P27" i="1"/>
  <c r="L27" i="1"/>
  <c r="H27" i="1"/>
  <c r="L36" i="3"/>
  <c r="H36" i="3"/>
  <c r="L39" i="1"/>
  <c r="P39" i="1"/>
  <c r="K23" i="3"/>
  <c r="K27" i="3" s="1"/>
  <c r="I27" i="3"/>
  <c r="M27" i="3"/>
  <c r="P35" i="1"/>
  <c r="L35" i="1"/>
  <c r="K27" i="1"/>
  <c r="G27" i="1"/>
  <c r="N23" i="1"/>
  <c r="J31" i="1"/>
  <c r="H23" i="3"/>
  <c r="L23" i="3"/>
  <c r="J27" i="3"/>
  <c r="H31" i="3"/>
  <c r="L31" i="3"/>
  <c r="J38" i="3"/>
  <c r="K35" i="1"/>
  <c r="F35" i="1"/>
  <c r="E36" i="3"/>
  <c r="Q23" i="1"/>
  <c r="Q37" i="1" s="1"/>
  <c r="G31" i="1"/>
  <c r="G39" i="1" s="1"/>
  <c r="G23" i="3"/>
  <c r="G27" i="3" s="1"/>
  <c r="F23" i="3"/>
  <c r="E23" i="3"/>
  <c r="E27" i="3" s="1"/>
  <c r="E31" i="3" s="1"/>
  <c r="E42" i="3" s="1"/>
  <c r="H31" i="1"/>
  <c r="H39" i="1" s="1"/>
  <c r="H23" i="1"/>
  <c r="G23" i="1"/>
  <c r="F23" i="1"/>
  <c r="E23" i="1"/>
  <c r="E27" i="1" s="1"/>
  <c r="K31" i="1"/>
  <c r="K39" i="1"/>
  <c r="K23" i="1"/>
  <c r="B6" i="4"/>
  <c r="D15" i="1"/>
  <c r="B18" i="4" l="1"/>
  <c r="N27" i="1"/>
  <c r="O27" i="1"/>
  <c r="D25" i="1"/>
  <c r="K38" i="3"/>
  <c r="K31" i="3"/>
  <c r="K42" i="3" s="1"/>
  <c r="D35" i="1"/>
  <c r="M26" i="2"/>
  <c r="B8" i="4" s="1"/>
  <c r="D36" i="3"/>
  <c r="Q31" i="1"/>
  <c r="Q39" i="1" s="1"/>
  <c r="G37" i="1"/>
  <c r="G38" i="3"/>
  <c r="G31" i="3"/>
  <c r="G42" i="3" s="1"/>
  <c r="D23" i="3"/>
  <c r="F27" i="3"/>
  <c r="E38" i="3"/>
  <c r="H37" i="1"/>
  <c r="F37" i="1"/>
  <c r="F31" i="1"/>
  <c r="F39" i="1" s="1"/>
  <c r="D23" i="1"/>
  <c r="M27" i="1" l="1"/>
  <c r="O37" i="1"/>
  <c r="O31" i="1"/>
  <c r="O39" i="1" s="1"/>
  <c r="N37" i="1"/>
  <c r="N31" i="1"/>
  <c r="N39" i="1" s="1"/>
  <c r="B7" i="4"/>
  <c r="D27" i="1"/>
  <c r="F31" i="3"/>
  <c r="F42" i="3" s="1"/>
  <c r="D42" i="3" s="1"/>
  <c r="F38" i="3"/>
  <c r="D38" i="3" s="1"/>
  <c r="D27" i="3"/>
  <c r="E31" i="1"/>
  <c r="E39" i="1" s="1"/>
  <c r="E37" i="1"/>
  <c r="M31" i="1" l="1"/>
  <c r="M39" i="1" s="1"/>
  <c r="M37" i="1"/>
  <c r="D37" i="1" s="1"/>
  <c r="B29" i="4" s="1"/>
  <c r="D39" i="1"/>
  <c r="B12" i="4"/>
  <c r="B13" i="4"/>
  <c r="D31" i="3"/>
  <c r="D31" i="1"/>
</calcChain>
</file>

<file path=xl/sharedStrings.xml><?xml version="1.0" encoding="utf-8"?>
<sst xmlns="http://schemas.openxmlformats.org/spreadsheetml/2006/main" count="440" uniqueCount="386">
  <si>
    <t>Other</t>
  </si>
  <si>
    <t>Respite</t>
  </si>
  <si>
    <t>Consultants</t>
  </si>
  <si>
    <t>Social Security</t>
  </si>
  <si>
    <t>Unemployment</t>
  </si>
  <si>
    <t>Workers Comp.</t>
  </si>
  <si>
    <t>Employee Insurance</t>
  </si>
  <si>
    <t>Retirement</t>
  </si>
  <si>
    <t>Non-Allowable Costs</t>
  </si>
  <si>
    <t>Adult
Day</t>
  </si>
  <si>
    <t>Clinical
Behavior
Supports</t>
  </si>
  <si>
    <t>Health
Care
Coord.</t>
  </si>
  <si>
    <t>Personal
Support</t>
  </si>
  <si>
    <t>Ind.
Home
Support</t>
  </si>
  <si>
    <t>Day
Support
Options</t>
  </si>
  <si>
    <t>Group
Support
Employ.</t>
  </si>
  <si>
    <t>Shelter
Employ.</t>
  </si>
  <si>
    <t>Residential</t>
  </si>
  <si>
    <t>Day Supports</t>
  </si>
  <si>
    <t>Support Services</t>
  </si>
  <si>
    <t>Provider:</t>
  </si>
  <si>
    <t>Vendor Service Authorizations:</t>
  </si>
  <si>
    <t>Wages:</t>
  </si>
  <si>
    <t>Benefits:</t>
  </si>
  <si>
    <t>A&amp;G:</t>
  </si>
  <si>
    <t>Fiscal Year:</t>
  </si>
  <si>
    <t>Report Type:</t>
  </si>
  <si>
    <t>Total Revenue:</t>
  </si>
  <si>
    <t>End of Year Report</t>
  </si>
  <si>
    <t>Adult
Company</t>
  </si>
  <si>
    <t>BESB</t>
  </si>
  <si>
    <t>CCARC</t>
  </si>
  <si>
    <t>COMMUNITY RESIDENCES INC</t>
  </si>
  <si>
    <t>CT. INSTITUTE FOR BLIND</t>
  </si>
  <si>
    <t>CREC</t>
  </si>
  <si>
    <t>CW RESOURCES, INC.</t>
  </si>
  <si>
    <t>FARMINGTON VALLEY ARC</t>
  </si>
  <si>
    <t>ALLIED REHABILITATION CN</t>
  </si>
  <si>
    <t>HARC</t>
  </si>
  <si>
    <t>COMMUNITY ENTERPRISES</t>
  </si>
  <si>
    <t>HUMANIDAD, INC.</t>
  </si>
  <si>
    <t>RMS DEVELOPMENT</t>
  </si>
  <si>
    <t>UCP GREATER HARTFORD</t>
  </si>
  <si>
    <t>WILA</t>
  </si>
  <si>
    <t>GOODWILL/HTFD</t>
  </si>
  <si>
    <t>ST.MARY HOME</t>
  </si>
  <si>
    <t>BENHAVEN INC.</t>
  </si>
  <si>
    <t>CATHOLIC CHARITIES</t>
  </si>
  <si>
    <t>WORKBANK INC.</t>
  </si>
  <si>
    <t>CONN CHILDRE MED CT-CCMC</t>
  </si>
  <si>
    <t>ARC OF MERIDEN-WALLINGFORD, INC.</t>
  </si>
  <si>
    <t>MARC, INC.(MANCHESTER)</t>
  </si>
  <si>
    <t>EMPLOYMENT DEVELOPMENT</t>
  </si>
  <si>
    <t>MARCH, INC.</t>
  </si>
  <si>
    <t>NEW SEASONS, INC.</t>
  </si>
  <si>
    <t>CAMP HORIZONS PROGRAMS</t>
  </si>
  <si>
    <t>ARC OF QUINEBAUG VALLEY, INC.</t>
  </si>
  <si>
    <t>WHOLE LIFE, INC.</t>
  </si>
  <si>
    <t>SUNRISE NORTHEAST, INC.</t>
  </si>
  <si>
    <t>S.WORCESTER CNTY REHAB</t>
  </si>
  <si>
    <t>CORP. PUBLIC MGMT</t>
  </si>
  <si>
    <t>TRICOUNTY ARC</t>
  </si>
  <si>
    <t>NORTHEAST PLC SVS</t>
  </si>
  <si>
    <t>KEY HUMAN SERVICES, INC</t>
  </si>
  <si>
    <t>S.WORCESTER COUNTY ARC</t>
  </si>
  <si>
    <t>BRISTOL ARC</t>
  </si>
  <si>
    <t>COMMUNITY SYSTEMS, INC</t>
  </si>
  <si>
    <t>ABILITY BEYOND DISABILTY</t>
  </si>
  <si>
    <t>GROUNDED IN LOVE,INC</t>
  </si>
  <si>
    <t>GREEN CHIMNEYS CHILD SVS</t>
  </si>
  <si>
    <t>NEW FOUNDATIONS, INC</t>
  </si>
  <si>
    <t>INSTITUTE PROF. PRACTICE</t>
  </si>
  <si>
    <t>LCARC</t>
  </si>
  <si>
    <t>WARC</t>
  </si>
  <si>
    <t>EASTER SEAL GT WATERBURY</t>
  </si>
  <si>
    <t>TRANSITIONAL EMPL UNLTD</t>
  </si>
  <si>
    <t>WINSTED SENIOR CENTER</t>
  </si>
  <si>
    <t>EDUCATION CONNECTIONS</t>
  </si>
  <si>
    <t>LOCKWOOD LODGE AT ASHLAR</t>
  </si>
  <si>
    <t>BRIAN HOUSE, INC.</t>
  </si>
  <si>
    <t>EASTER SEAL-SC/GOODWILL</t>
  </si>
  <si>
    <t>ARC OF GREATER NEW HAVEN</t>
  </si>
  <si>
    <t>HART UNITED</t>
  </si>
  <si>
    <t>MARC COMM. RESOURCES</t>
  </si>
  <si>
    <t>NERS</t>
  </si>
  <si>
    <t>NEW SAMARITAN, INC.</t>
  </si>
  <si>
    <t>ORANGE RESIDENTIAL SRVCS</t>
  </si>
  <si>
    <t>SARAH INC.</t>
  </si>
  <si>
    <t>ARC OF SOUTHINGTON, INC.</t>
  </si>
  <si>
    <t>VANTAGE GROUP, INC.</t>
  </si>
  <si>
    <t>JEWISH HOME FOR THE AGED</t>
  </si>
  <si>
    <t>UCP/ASSOC. SOUTHERN CT</t>
  </si>
  <si>
    <t>KUHN EMPLOYMENT OPPORT.</t>
  </si>
  <si>
    <t>CHAPEL HAVEN, INC.</t>
  </si>
  <si>
    <t>ACES</t>
  </si>
  <si>
    <t>ACORD, INC.</t>
  </si>
  <si>
    <t>MOSAIC</t>
  </si>
  <si>
    <t>OPPORTUNITY HOUSE, INC.</t>
  </si>
  <si>
    <t>WEST HAVEN COMM.HOUSE</t>
  </si>
  <si>
    <t>SALVATION ARMY/MEDSTATE</t>
  </si>
  <si>
    <t>COLMAN, WANDA H.</t>
  </si>
  <si>
    <t>ARI OF CONNECTICUT, INC.</t>
  </si>
  <si>
    <t>CLASP HOMES INC.</t>
  </si>
  <si>
    <t>ABILIS, INC</t>
  </si>
  <si>
    <t>KENNEDY CENTER</t>
  </si>
  <si>
    <t>VARCA INC.</t>
  </si>
  <si>
    <t>ST. VINCENTS SPEC. NEEDS</t>
  </si>
  <si>
    <t>GOODWILL IND. OF W CT.</t>
  </si>
  <si>
    <t>STAR INC.</t>
  </si>
  <si>
    <t>PATHFINDERS ASSOC INC</t>
  </si>
  <si>
    <t>AMERICAN SCHOOL FOR THE DEAF</t>
  </si>
  <si>
    <t>ALTERNATIVE SERVICES,INC</t>
  </si>
  <si>
    <t>CARING COMMUNITY OF CT</t>
  </si>
  <si>
    <t>EASTERN COMM. DEV. CORP</t>
  </si>
  <si>
    <t>SEACORP, INC.</t>
  </si>
  <si>
    <t>ADULT VOC. PROGRAM</t>
  </si>
  <si>
    <t>BAROCO CORPORATION</t>
  </si>
  <si>
    <t>COMMUNITY VOC. SERVICES</t>
  </si>
  <si>
    <t>FREE STYLE, INC.</t>
  </si>
  <si>
    <t>ARC OF NEW LONDON</t>
  </si>
  <si>
    <t>SEABIRD ENTERPRISES, INC.</t>
  </si>
  <si>
    <t>SHARP TRAINING</t>
  </si>
  <si>
    <t>THAMES VALLEY COUNCIL</t>
  </si>
  <si>
    <t>UCP OF EASTERN CT</t>
  </si>
  <si>
    <t>UNITED COMMUNITY&amp;FAMILY</t>
  </si>
  <si>
    <t>BEAR DEN PROJECT, INC.</t>
  </si>
  <si>
    <t>BUCKINGHAM COM. SERV.</t>
  </si>
  <si>
    <t>CREATIVE L&amp;L/R2/</t>
  </si>
  <si>
    <t>JCL</t>
  </si>
  <si>
    <t>PRIME CARE, INC</t>
  </si>
  <si>
    <t>BIRMINGHAM HEALTH CENTER</t>
  </si>
  <si>
    <t>NETWORK, INC.</t>
  </si>
  <si>
    <t>ST.JOSEPH'S MANOR</t>
  </si>
  <si>
    <t>GATEWAY</t>
  </si>
  <si>
    <t>RELIANCE HOUSE</t>
  </si>
  <si>
    <t>NEW ENGLD CTR CHILDREN</t>
  </si>
  <si>
    <t>ESTUARY COUNCIL</t>
  </si>
  <si>
    <t>FIRST STEP</t>
  </si>
  <si>
    <t>SARAH TUXIS INC</t>
  </si>
  <si>
    <t>SARAH SENECA INC</t>
  </si>
  <si>
    <t>BRIDGES A COMM SUP SYS</t>
  </si>
  <si>
    <t>MARRAKECH HOUSING OPT</t>
  </si>
  <si>
    <t>WINGS OF WINDHAM</t>
  </si>
  <si>
    <t>SUNSET HILL, INC.</t>
  </si>
  <si>
    <t>NORWICH, CITY OF</t>
  </si>
  <si>
    <t>HARTFORD SEMINARY</t>
  </si>
  <si>
    <t>CONNECTION, INC (THE)</t>
  </si>
  <si>
    <t>SPHERE      INC.</t>
  </si>
  <si>
    <t>GUIDE INC.</t>
  </si>
  <si>
    <t>ALTERNATIVES INC</t>
  </si>
  <si>
    <t>CHEZ NOUS INC.</t>
  </si>
  <si>
    <t>MRZOWSKI, PAUL &amp; DIANE</t>
  </si>
  <si>
    <t>DOMINICAN SISTERS</t>
  </si>
  <si>
    <t>FAIRFIELD CNTY ASSIS COR</t>
  </si>
  <si>
    <t>GOLDEN CARE ADULT DAY CN</t>
  </si>
  <si>
    <t>SUNSET SHORES</t>
  </si>
  <si>
    <t>PROJECT GENESIS</t>
  </si>
  <si>
    <t>OPTIONS UNLIMITED, INC.</t>
  </si>
  <si>
    <t>MAY INSTITUTE, INC (THE)</t>
  </si>
  <si>
    <t>BETTER CHOICE INDEPENDCE</t>
  </si>
  <si>
    <t>VISTA OF WESTBROOK</t>
  </si>
  <si>
    <t>LIGHTHOUSE VOC-ED CENTER</t>
  </si>
  <si>
    <t>BEHAVIORAL ASSOC.MA INC</t>
  </si>
  <si>
    <t>AVERY HEIGHTS NURSING HC</t>
  </si>
  <si>
    <t>RESOURCES FOR HUMAN DEV.</t>
  </si>
  <si>
    <t>FRIENDS OF NEW MILFORD, INC</t>
  </si>
  <si>
    <t>CONTINUUM OF CARE, INC.</t>
  </si>
  <si>
    <t>REM CONNECTICUT COMMUNITY SERVICES, INC</t>
  </si>
  <si>
    <t>DEERFIELD SENIOR DAY CEN</t>
  </si>
  <si>
    <t>OPTIONS EMPLOY&amp;EDUCATION</t>
  </si>
  <si>
    <t>FUTURES, INC.</t>
  </si>
  <si>
    <t>FAMILY CARE VISIT&amp;HOME</t>
  </si>
  <si>
    <t>VINFEN CORP OF CT</t>
  </si>
  <si>
    <t>FELICIAN ADULT DAY CARE</t>
  </si>
  <si>
    <t>DAYBREAK AT FARMINGTON</t>
  </si>
  <si>
    <t>FAMILY OPTIONS</t>
  </si>
  <si>
    <t>ICES</t>
  </si>
  <si>
    <t>NEW HORIZON RESOURCES IN</t>
  </si>
  <si>
    <t>GD&amp;S</t>
  </si>
  <si>
    <t>BELMONTE, ARMAND</t>
  </si>
  <si>
    <t>ALTERNATIVE ENRICHMENT AT BEL-SPA, INC.</t>
  </si>
  <si>
    <t>COMMUNITY SOCIAL INTEGRT</t>
  </si>
  <si>
    <t>CAREFOCUS INC.</t>
  </si>
  <si>
    <t>ALL POINTE CARE LLC</t>
  </si>
  <si>
    <t>UNITY PROJECT, INC</t>
  </si>
  <si>
    <t>QUALITY HOMEMAKERS</t>
  </si>
  <si>
    <t>ALMOST HOME</t>
  </si>
  <si>
    <t>HOME CARE RESOURCES</t>
  </si>
  <si>
    <t>EXPANDING COMM/HORZ&amp;OPTN</t>
  </si>
  <si>
    <t>NORTHWEST COMM LIV ASSIS</t>
  </si>
  <si>
    <t>GRISWALD AGENCY</t>
  </si>
  <si>
    <t>SOUTHEAST EMPLOYMENT SRV</t>
  </si>
  <si>
    <t>H&amp;W VOCATIONAL&amp;RESPITE</t>
  </si>
  <si>
    <t>M.O.R.E. SERVICES INC</t>
  </si>
  <si>
    <t>HEARTBEET LIFESHARING</t>
  </si>
  <si>
    <t>EMPLOYMENT OPTIONS</t>
  </si>
  <si>
    <t>SHAMROCK HOME CARE</t>
  </si>
  <si>
    <t>OLEANS CENTER</t>
  </si>
  <si>
    <t>HISPANIC COALITION WTRBY</t>
  </si>
  <si>
    <t>MAXIM HEALTHCARE SERVICE</t>
  </si>
  <si>
    <t>RIVERVIEW SCHOOL</t>
  </si>
  <si>
    <t>ADULT DAY CARE DBA THE DAY CLUB</t>
  </si>
  <si>
    <t>ROBIN'S NEST INTERGENERATIONAL DAYCARE LLC</t>
  </si>
  <si>
    <t>NORTH AMERICAN FAMILY INSTITUTE</t>
  </si>
  <si>
    <t>KEYSTONE EMPLOYMENT OPTS</t>
  </si>
  <si>
    <t>FAMILY PARTNERSHIPS</t>
  </si>
  <si>
    <t>MERZWA ENTERPRISES INC</t>
  </si>
  <si>
    <t>INCLUSION FIRST</t>
  </si>
  <si>
    <t>CONTINUUM HOME HEALTH</t>
  </si>
  <si>
    <t>KALEIDOSCOPE</t>
  </si>
  <si>
    <t>COMMUNITY OPTIONS</t>
  </si>
  <si>
    <t>DELTA-T GROUP HARTFORD</t>
  </si>
  <si>
    <t>GERI-CARE CONNECTION</t>
  </si>
  <si>
    <t>BEHAVIORAL MANAGEMENT</t>
  </si>
  <si>
    <t>VOLUNTEERS OF AMERICA</t>
  </si>
  <si>
    <t>PARTNERS IN CARE INC.</t>
  </si>
  <si>
    <t>COMFORT KEEPERS</t>
  </si>
  <si>
    <t>TURNING LEAF AGENCY</t>
  </si>
  <si>
    <t>EXCLUSIVELY PERSONAL</t>
  </si>
  <si>
    <t>FAMILY SUPPORT TEAM</t>
  </si>
  <si>
    <t>CAREONE HEALTH SERVICES,LLC</t>
  </si>
  <si>
    <t>GUARDIAN ANGELS HOMECARE, LLC</t>
  </si>
  <si>
    <t>DAYBREAK AT WATERBURY</t>
  </si>
  <si>
    <t>NEW ENGLAND BUSINESS ASSOCIATES</t>
  </si>
  <si>
    <t>DUNGARVIN, CT. LLC</t>
  </si>
  <si>
    <t>CLEIN BEHAVIORAL HEALTH</t>
  </si>
  <si>
    <t>ROBIN'S DEN  LLC</t>
  </si>
  <si>
    <t>HELPING PEOPLE EXCEL</t>
  </si>
  <si>
    <t>ALLIANCE HEALTHCARE SOLUTIONS, LLC</t>
  </si>
  <si>
    <t>ADVANCED BEHAVIORAL CARE LLC</t>
  </si>
  <si>
    <t>CAMP RAMAPO FOR CHILDREN</t>
  </si>
  <si>
    <t>CHANGE A LIFE TIME CO.</t>
  </si>
  <si>
    <t>CONN CENTER CHILD DEVELOPMENT</t>
  </si>
  <si>
    <t>DISABILITY RESOURCE NETWORK</t>
  </si>
  <si>
    <t>GLOBAL HORIZON HOME CARE</t>
  </si>
  <si>
    <t>INDEPENDENT LIVING SOLUTIONS,LLC</t>
  </si>
  <si>
    <t>KENCREST SERVICES</t>
  </si>
  <si>
    <t>PLAINVILLE ARC</t>
  </si>
  <si>
    <t>SENIOR CARE CNT OF AMERICA</t>
  </si>
  <si>
    <t>NEW BEGINNINGS FOR LIFE</t>
  </si>
  <si>
    <t>JHA HEALTHCARE INC</t>
  </si>
  <si>
    <t>GOODWIN-LEVINE ADULT DAY HEALTH CNT</t>
  </si>
  <si>
    <t>ABLE HOME HEALTH CARE</t>
  </si>
  <si>
    <t>COMM RESOURCES FOR JUSTICE</t>
  </si>
  <si>
    <t>WOLFE, VICKI</t>
  </si>
  <si>
    <t>SOUTH EASTERN CONNECTICUT COUNSELING, LLC</t>
  </si>
  <si>
    <t>FERRERO, VANESSA</t>
  </si>
  <si>
    <t>SMITH, CARMELA</t>
  </si>
  <si>
    <t>CLINICAL CONSULTATION SERVICES</t>
  </si>
  <si>
    <t>TREVINO, SANDRA</t>
  </si>
  <si>
    <t>WHITNEY, ROBERT</t>
  </si>
  <si>
    <t>BERGSTEINSSON, INGO</t>
  </si>
  <si>
    <t>MORA DE JESUS, RAFAEL</t>
  </si>
  <si>
    <t>LEVATINO, PAUL</t>
  </si>
  <si>
    <t>BODINGTON, EILEEN</t>
  </si>
  <si>
    <t>MARGELOT, LYNDE</t>
  </si>
  <si>
    <t>HALEY, JANET</t>
  </si>
  <si>
    <t>HANLON, CAROLE RYAN</t>
  </si>
  <si>
    <t>CAMP NORTHWOOD, INC.</t>
  </si>
  <si>
    <t>WESTEEN, KAREN</t>
  </si>
  <si>
    <t>NORTHEAST BEHAVIORAL ASSOCIATES OF CT, INC.</t>
  </si>
  <si>
    <t>KARAN, ORVILLE</t>
  </si>
  <si>
    <t>CHASSE, JERUSIA</t>
  </si>
  <si>
    <t>J.M. ENTERPRISES, LLC</t>
  </si>
  <si>
    <t>PASINSKI, MICHAEL</t>
  </si>
  <si>
    <t>MATURO, HOLLY</t>
  </si>
  <si>
    <t>Ind.
Support
Employ.</t>
  </si>
  <si>
    <t>Benefits</t>
  </si>
  <si>
    <t>Clinical</t>
  </si>
  <si>
    <t>Nursing</t>
  </si>
  <si>
    <t>Transportation</t>
  </si>
  <si>
    <t>Non-Salary</t>
  </si>
  <si>
    <t>Accounting &amp; Auditing</t>
  </si>
  <si>
    <t>Management Services</t>
  </si>
  <si>
    <t>Consultant Services</t>
  </si>
  <si>
    <t>All other Non-Salary costs</t>
  </si>
  <si>
    <t>Plant &amp; Maintenance Costs</t>
  </si>
  <si>
    <t>Total Benefits</t>
  </si>
  <si>
    <t>Benefits as a percentage of Wages:</t>
  </si>
  <si>
    <t>Total A&amp;G</t>
  </si>
  <si>
    <t>FTE's:</t>
  </si>
  <si>
    <t>A&amp;G as a percentage of Non A&amp;G Total Cost:</t>
  </si>
  <si>
    <t>Total Non-Salary Cost:</t>
  </si>
  <si>
    <t>Total Wages Cost:</t>
  </si>
  <si>
    <t>Non-Salary:</t>
  </si>
  <si>
    <t>Provider Name:</t>
  </si>
  <si>
    <t>Preparer:</t>
  </si>
  <si>
    <t>Revenue:</t>
  </si>
  <si>
    <t>Contract Service Authorizations:</t>
  </si>
  <si>
    <t>I.H.S.</t>
  </si>
  <si>
    <t>All questions that are answered with a "NO" must be reviewed with the provider.</t>
  </si>
  <si>
    <t>Other/Participant Wages</t>
  </si>
  <si>
    <t>Total</t>
  </si>
  <si>
    <t xml:space="preserve">By submitting this DDS Expense Report, I am certifying that the I have reviewed the information contained in this report, </t>
  </si>
  <si>
    <t>and that to the best of my ability is true and accurate.</t>
  </si>
  <si>
    <t>Name of Authorized Signatory</t>
  </si>
  <si>
    <t>Title of Authorized Signatory</t>
  </si>
  <si>
    <t>Date</t>
  </si>
  <si>
    <t>Surplus/Loss:</t>
  </si>
  <si>
    <t>DDS Service Cost:</t>
  </si>
  <si>
    <t>Contract Service Revenue</t>
  </si>
  <si>
    <t>Total DDS Allowable Cost:</t>
  </si>
  <si>
    <t>Direct Care</t>
  </si>
  <si>
    <t>DDS Per CSA Cost:</t>
  </si>
  <si>
    <t>Total Program Cost:</t>
  </si>
  <si>
    <t>Is the Total DDS Revenue less than $300,000? If NO, the provider must submit an Annual Report, not this Expense Report.</t>
  </si>
  <si>
    <t>Vendor Service Revenue</t>
  </si>
  <si>
    <t xml:space="preserve"> </t>
  </si>
  <si>
    <t>Ind. Day
Supports
Voc.</t>
  </si>
  <si>
    <t>Ind. Day
Supports
Non-Voc.</t>
  </si>
  <si>
    <t>Vendor Service Page</t>
  </si>
  <si>
    <t>Contract Service Page</t>
  </si>
  <si>
    <t>A&amp;G and Benefits Page</t>
  </si>
  <si>
    <t>Review Page</t>
  </si>
  <si>
    <t>Demographics Page</t>
  </si>
  <si>
    <t>Operating and Non-Operating Revenue including Sales Revenue</t>
  </si>
  <si>
    <t>Non-Allowable Cost:</t>
  </si>
  <si>
    <t>Correct Report To File</t>
  </si>
  <si>
    <t>A&amp;G</t>
  </si>
  <si>
    <t>FTEs</t>
  </si>
  <si>
    <t>Participant Wages</t>
  </si>
  <si>
    <t>Surplus/Loss</t>
  </si>
  <si>
    <t>Manager/Supervisor</t>
  </si>
  <si>
    <t>Ind. Day
Supports
Vocation</t>
  </si>
  <si>
    <t>What was the Surplus/Loss for this provider in it's DDS funded programs?</t>
  </si>
  <si>
    <t>FTEs:</t>
  </si>
  <si>
    <t>Is there a Percentage of Benefits? If NO, the provider must enter the Benefits data on the A&amp;G and Benefits Page.</t>
  </si>
  <si>
    <t>Is there a Percentage of A&amp;G? If NO, the provider must enter A&amp;G data on the A&amp;G and Benefits Page.</t>
  </si>
  <si>
    <t>Is the Percentage of A&amp;G less than 15%? If NO, the provider must explain why.</t>
  </si>
  <si>
    <t>Is the Percentage of Benefits less than 30%?, If NO, the provider must explain why?</t>
  </si>
  <si>
    <t>Does the sum of Total Allowable A&amp;G on the A&amp;G and Benefits Page equal the sum of Total Allowable A&amp;G from the Vendor and Contract Service Pages?</t>
  </si>
  <si>
    <t>If NO, the provider must correct.</t>
  </si>
  <si>
    <t>Cadmus Lifesharing Assoc, Inc. (NQ)</t>
  </si>
  <si>
    <t>Center for Discovery Magnet Services Corp.</t>
  </si>
  <si>
    <t>BURGIO RESPITE INN AND SUPPORT SERVICES</t>
  </si>
  <si>
    <t>Does the Non-DDS Revenue match or exceed Other/Participant Wages on the Vendor Service Page for Vocational Programs? If NO, the provider must explain.</t>
  </si>
  <si>
    <t>Does the Non-DDS Revenue match or exceed Other/Participant Wages on the Contract Service Page for Vocational Programs? If NO, the provider must explain.</t>
  </si>
  <si>
    <t>There are no reported Non-Allowable Costs. If no, please identify all the non-allowable costs.</t>
  </si>
  <si>
    <t>Does the sum of FTEs in Row 9 in each service model  equal the sum of FTEs in the staffing categories in Column C on the Vendor Service Page? If no, the provider must correct.</t>
  </si>
  <si>
    <t>Does the sum of FTEs in Row 9 in each service model equal the sum of FTEs in the staffing categories in Column C on the Contract Service Page? If no, the provider must correct.</t>
  </si>
  <si>
    <t>CCH</t>
  </si>
  <si>
    <t xml:space="preserve">Wages </t>
  </si>
  <si>
    <t xml:space="preserve">Allocated Benefits </t>
  </si>
  <si>
    <t>Employee Benefits:</t>
  </si>
  <si>
    <t>Does the sum of Total Benefits on the A&amp;G and Benefits Page equal the sum of Total Benefits from the Allocated Benefits itemized for the A&amp;G expenses, Vendor and Contract Service Pages? If NO, the provider must correct.</t>
  </si>
  <si>
    <t>Employee benefits must include the total cost of all mandatory and voluntary benefits incurred by the organiztion. Providers must allocate the Total Benefits to A&amp;G, the Vendor Service page and the Contract Service Page.</t>
  </si>
  <si>
    <t>A&amp;G is defined as those costs that have been incurred for the overall executive and administrative offices of the organization or other expenses of a general nature.   These are costs that by their nature are administrative in support of the overall organization.  This category must also include its allocable share of fringe benefit costs, operation and maintenance expenses, depreciation, and interest costs. The Total A&amp;G expenses must be allocated onto the Vendor and Contract Service Page.</t>
  </si>
  <si>
    <t>Total Allocated Benefits Cost:</t>
  </si>
  <si>
    <t>Total Allocated A&amp;G Cost:</t>
  </si>
  <si>
    <t>A.W. HOLDINGS OF CT, LLC (DBA BENCHMARK)</t>
  </si>
  <si>
    <t>ABILITIES WITHOUT BOUNDARIES (COCO)</t>
  </si>
  <si>
    <t>ADELBROOK COMMUNITY SERVICES, INC</t>
  </si>
  <si>
    <t>BH CARE, INC.</t>
  </si>
  <si>
    <t>CENTER OF HOPE FOUNDATION, INC.</t>
  </si>
  <si>
    <t>COMMUNITY RESOURCES FOR JUSTICE</t>
  </si>
  <si>
    <t>CT BEHAVIORAL HEALTH</t>
  </si>
  <si>
    <t>EASTER SEAL/CAPITOL REG. AND EASTERN CT</t>
  </si>
  <si>
    <t>EDUCATIONAL CONSULTANTS GROUP</t>
  </si>
  <si>
    <t>G.R.O.W.E.R.S.</t>
  </si>
  <si>
    <t>HORIZON PROGRAMS</t>
  </si>
  <si>
    <t>JOURNEY FOUND</t>
  </si>
  <si>
    <t>JUSTICE RESOURCE INSTITUTE</t>
  </si>
  <si>
    <t>NEWCANAANGROUP HOME</t>
  </si>
  <si>
    <t>OPPORTUNITY WORKS CT, INC.</t>
  </si>
  <si>
    <t>WINSTED GROUP HOME</t>
  </si>
  <si>
    <t>ALLIES DREAM</t>
  </si>
  <si>
    <t>APPLIED BEHAVIORAL SCIENCES, LLC.</t>
  </si>
  <si>
    <t>AROUND THE CLOCK NURSING SVCS, LLC.</t>
  </si>
  <si>
    <t>CEREBRAL PALSY WESTCHESTER</t>
  </si>
  <si>
    <t>CT TRANSPORTATION SOLUTIONS</t>
  </si>
  <si>
    <t>DEVELOPMENTAL SOLUTIONS, LLC.</t>
  </si>
  <si>
    <t>EASTER SEALS NH/CAMP HEMLOCKS</t>
  </si>
  <si>
    <t>EASTER SEALS COASTAL FAIRFIELD COUNTY</t>
  </si>
  <si>
    <t>HORIZONS, INC.</t>
  </si>
  <si>
    <t>ORSI</t>
  </si>
  <si>
    <t>PROJECT ALAS</t>
  </si>
  <si>
    <t>S.I.S.T.E.R.S., LLC.</t>
  </si>
  <si>
    <t>ST. FRANCIS HOSPITAL LIFELINE</t>
  </si>
  <si>
    <t>THORNFIELD HALL</t>
  </si>
  <si>
    <t>TVCCA</t>
  </si>
  <si>
    <t>ADVOSERVE OF CONNECTICUT, LLC</t>
  </si>
  <si>
    <t>BLUEBIRD, LLC</t>
  </si>
  <si>
    <t>CONNECTICUT INSTITUTE FOR THE BLIND</t>
  </si>
  <si>
    <t>ELEGANT CLINICAL CORPORATION</t>
  </si>
  <si>
    <t>READ TO SUCCEED</t>
  </si>
  <si>
    <t>VOGL/CONNECTICUT PDD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</si>
</sst>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00_);_(* \(#,##0.0000\);_(* &quot;-&quot;????_);_(@_)"/>
  </numFmts>
  <fonts count="13" x14ac:knownFonts="1">
    <font>
      <sz val="11"/>
      <color theme="1"/>
      <name val="Calibri"/>
      <family val="2"/>
      <scheme val="minor"/>
    </font>
    <font>
      <b/>
      <sz val="11"/>
      <color theme="1"/>
      <name val="Calibri"/>
      <family val="2"/>
      <scheme val="minor"/>
    </font>
    <font>
      <sz val="11"/>
      <name val="Calibri"/>
      <family val="2"/>
      <scheme val="minor"/>
    </font>
    <font>
      <sz val="9"/>
      <color theme="1"/>
      <name val="Calibri"/>
      <family val="2"/>
      <scheme val="minor"/>
    </font>
    <font>
      <b/>
      <sz val="12"/>
      <color theme="3" tint="0.59999389629810485"/>
      <name val="Lucida Handwriting"/>
      <family val="4"/>
    </font>
    <font>
      <b/>
      <sz val="12"/>
      <color theme="3" tint="0.59999389629810485"/>
      <name val="Calibri"/>
      <family val="2"/>
      <scheme val="minor"/>
    </font>
    <font>
      <sz val="12"/>
      <color theme="3" tint="0.59999389629810485"/>
      <name val="Calibri"/>
      <family val="2"/>
      <scheme val="minor"/>
    </font>
    <font>
      <b/>
      <sz val="12"/>
      <color theme="3" tint="0.39997558519241921"/>
      <name val="Lucida Handwriting"/>
      <family val="4"/>
    </font>
    <font>
      <b/>
      <sz val="12"/>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0.5"/>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59999389629810485"/>
        <bgColor indexed="64"/>
      </patternFill>
    </fill>
  </fills>
  <borders count="65">
    <border>
      <left/>
      <right/>
      <top/>
      <bottom/>
      <diagonal/>
    </border>
    <border>
      <left/>
      <right/>
      <top style="medium">
        <color indexed="64"/>
      </top>
      <bottom/>
      <diagonal/>
    </border>
    <border>
      <left style="thin">
        <color indexed="8"/>
      </left>
      <right/>
      <top style="thin">
        <color indexed="8"/>
      </top>
      <bottom/>
      <diagonal/>
    </border>
    <border>
      <left style="thin">
        <color indexed="8"/>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s>
  <cellStyleXfs count="1">
    <xf numFmtId="0" fontId="0" fillId="0" borderId="0"/>
  </cellStyleXfs>
  <cellXfs count="505">
    <xf numFmtId="0" fontId="0" fillId="0" borderId="0" xfId="0"/>
    <xf numFmtId="0" fontId="1" fillId="0" borderId="0" xfId="0" applyFont="1" applyAlignment="1">
      <alignment horizontal="center"/>
    </xf>
    <xf numFmtId="42" fontId="0" fillId="0" borderId="0" xfId="0" applyNumberFormat="1"/>
    <xf numFmtId="42" fontId="0" fillId="0" borderId="0" xfId="0" applyNumberFormat="1" applyBorder="1"/>
    <xf numFmtId="0" fontId="0" fillId="0" borderId="0" xfId="0" applyAlignment="1">
      <alignment horizontal="left"/>
    </xf>
    <xf numFmtId="0" fontId="0" fillId="0" borderId="0" xfId="0" applyFont="1" applyAlignment="1">
      <alignment horizontal="left"/>
    </xf>
    <xf numFmtId="0" fontId="0" fillId="0" borderId="0" xfId="0" applyBorder="1" applyAlignment="1"/>
    <xf numFmtId="42" fontId="0" fillId="0" borderId="0" xfId="0" applyNumberFormat="1" applyBorder="1" applyAlignment="1"/>
    <xf numFmtId="0" fontId="0" fillId="0" borderId="0" xfId="0" applyBorder="1"/>
    <xf numFmtId="42" fontId="1" fillId="0" borderId="1" xfId="0" applyNumberFormat="1" applyFont="1" applyBorder="1" applyAlignment="1">
      <alignment horizontal="right"/>
    </xf>
    <xf numFmtId="42" fontId="1" fillId="0" borderId="0" xfId="0" applyNumberFormat="1" applyFont="1" applyBorder="1" applyAlignment="1">
      <alignment horizontal="right"/>
    </xf>
    <xf numFmtId="0" fontId="0" fillId="0" borderId="2" xfId="0" applyBorder="1"/>
    <xf numFmtId="0" fontId="0" fillId="0" borderId="3" xfId="0" applyBorder="1"/>
    <xf numFmtId="0" fontId="1" fillId="0" borderId="4" xfId="0" applyFont="1" applyBorder="1" applyAlignment="1">
      <alignment horizontal="left"/>
    </xf>
    <xf numFmtId="0" fontId="1" fillId="0" borderId="5" xfId="0" applyFont="1" applyBorder="1" applyAlignment="1">
      <alignment horizontal="left"/>
    </xf>
    <xf numFmtId="0" fontId="0" fillId="0" borderId="6" xfId="0" applyBorder="1"/>
    <xf numFmtId="0" fontId="0" fillId="0" borderId="0" xfId="0" applyFont="1" applyBorder="1" applyAlignment="1">
      <alignment horizontal="left"/>
    </xf>
    <xf numFmtId="0" fontId="1" fillId="0" borderId="0" xfId="0" applyFont="1" applyFill="1" applyBorder="1" applyAlignment="1"/>
    <xf numFmtId="0" fontId="0" fillId="0" borderId="0" xfId="0" applyAlignment="1"/>
    <xf numFmtId="0" fontId="1" fillId="0" borderId="7" xfId="0" applyFont="1" applyFill="1" applyBorder="1" applyAlignment="1">
      <alignment horizontal="left"/>
    </xf>
    <xf numFmtId="0" fontId="0" fillId="0" borderId="0" xfId="0" applyFont="1" applyFill="1" applyBorder="1"/>
    <xf numFmtId="0" fontId="0" fillId="0" borderId="0" xfId="0" applyFill="1" applyBorder="1"/>
    <xf numFmtId="42" fontId="0" fillId="0" borderId="0" xfId="0" applyNumberFormat="1" applyFill="1" applyBorder="1"/>
    <xf numFmtId="0" fontId="0" fillId="0" borderId="0" xfId="0" applyFont="1" applyFill="1" applyBorder="1" applyAlignment="1"/>
    <xf numFmtId="0" fontId="0" fillId="0" borderId="7" xfId="0" applyFont="1" applyFill="1" applyBorder="1" applyAlignment="1"/>
    <xf numFmtId="42" fontId="0" fillId="0" borderId="0" xfId="0" applyNumberFormat="1" applyFont="1" applyFill="1" applyBorder="1" applyAlignment="1"/>
    <xf numFmtId="0" fontId="2" fillId="0" borderId="0" xfId="0" applyFont="1" applyFill="1" applyBorder="1" applyAlignment="1" applyProtection="1">
      <alignment vertical="center"/>
    </xf>
    <xf numFmtId="1" fontId="0" fillId="0" borderId="0" xfId="0" applyNumberFormat="1"/>
    <xf numFmtId="1" fontId="0" fillId="0" borderId="0" xfId="0" applyNumberFormat="1" applyFont="1" applyFill="1" applyBorder="1" applyAlignment="1"/>
    <xf numFmtId="1" fontId="1" fillId="0" borderId="0" xfId="0" applyNumberFormat="1" applyFont="1" applyFill="1" applyBorder="1" applyAlignment="1"/>
    <xf numFmtId="1" fontId="1" fillId="0" borderId="0" xfId="0" applyNumberFormat="1" applyFont="1" applyBorder="1" applyAlignment="1"/>
    <xf numFmtId="1" fontId="1" fillId="0" borderId="0" xfId="0" applyNumberFormat="1" applyFont="1" applyBorder="1" applyAlignment="1">
      <alignment horizontal="left"/>
    </xf>
    <xf numFmtId="1" fontId="0" fillId="0" borderId="0" xfId="0" applyNumberFormat="1" applyBorder="1"/>
    <xf numFmtId="1" fontId="0" fillId="0" borderId="0" xfId="0" applyNumberFormat="1" applyFont="1" applyAlignment="1">
      <alignment horizontal="left"/>
    </xf>
    <xf numFmtId="0" fontId="1" fillId="0" borderId="0" xfId="0" applyFont="1" applyFill="1" applyBorder="1" applyAlignment="1">
      <alignment horizontal="right"/>
    </xf>
    <xf numFmtId="0" fontId="1" fillId="0" borderId="0" xfId="0" applyFont="1" applyBorder="1" applyAlignment="1">
      <alignment horizontal="right"/>
    </xf>
    <xf numFmtId="10" fontId="1" fillId="0" borderId="0" xfId="0" applyNumberFormat="1" applyFont="1" applyBorder="1" applyAlignment="1">
      <alignment horizontal="right"/>
    </xf>
    <xf numFmtId="41" fontId="3" fillId="0" borderId="0" xfId="0" applyNumberFormat="1" applyFont="1" applyFill="1" applyBorder="1" applyProtection="1"/>
    <xf numFmtId="42" fontId="0" fillId="0" borderId="8" xfId="0" applyNumberFormat="1" applyBorder="1"/>
    <xf numFmtId="42" fontId="0" fillId="0" borderId="6" xfId="0" applyNumberFormat="1" applyBorder="1"/>
    <xf numFmtId="0" fontId="0" fillId="0" borderId="8" xfId="0" applyBorder="1"/>
    <xf numFmtId="0" fontId="0" fillId="0" borderId="1" xfId="0" applyBorder="1"/>
    <xf numFmtId="0" fontId="0" fillId="0" borderId="9" xfId="0" applyBorder="1"/>
    <xf numFmtId="0" fontId="0" fillId="0" borderId="7" xfId="0" applyFont="1" applyBorder="1" applyAlignment="1">
      <alignment horizontal="left"/>
    </xf>
    <xf numFmtId="0" fontId="0" fillId="0" borderId="7" xfId="0" applyBorder="1" applyAlignment="1">
      <alignment horizontal="left"/>
    </xf>
    <xf numFmtId="0" fontId="0" fillId="0" borderId="0" xfId="0" applyBorder="1" applyAlignment="1">
      <alignment horizontal="right"/>
    </xf>
    <xf numFmtId="0" fontId="1" fillId="0" borderId="7" xfId="0" applyFont="1" applyFill="1" applyBorder="1" applyAlignment="1"/>
    <xf numFmtId="1" fontId="0" fillId="0" borderId="0" xfId="0" applyNumberFormat="1" applyBorder="1" applyAlignment="1"/>
    <xf numFmtId="10" fontId="1" fillId="0" borderId="0" xfId="0" applyNumberFormat="1" applyFont="1" applyBorder="1"/>
    <xf numFmtId="1" fontId="0" fillId="0" borderId="6" xfId="0" applyNumberFormat="1" applyBorder="1"/>
    <xf numFmtId="10" fontId="1" fillId="0" borderId="6" xfId="0" applyNumberFormat="1" applyFont="1" applyBorder="1"/>
    <xf numFmtId="0" fontId="1" fillId="0" borderId="6" xfId="0" applyFont="1" applyBorder="1" applyAlignment="1">
      <alignment horizontal="right"/>
    </xf>
    <xf numFmtId="0" fontId="0" fillId="0" borderId="10" xfId="0" applyBorder="1"/>
    <xf numFmtId="42" fontId="0" fillId="0" borderId="1" xfId="0" applyNumberFormat="1" applyBorder="1" applyAlignment="1"/>
    <xf numFmtId="0" fontId="1" fillId="0" borderId="7" xfId="0" applyFont="1" applyBorder="1"/>
    <xf numFmtId="0" fontId="1" fillId="0" borderId="11" xfId="0" applyNumberFormat="1" applyFont="1" applyBorder="1" applyAlignment="1">
      <alignment horizontal="center"/>
    </xf>
    <xf numFmtId="0" fontId="1" fillId="0" borderId="1" xfId="0" applyFont="1" applyBorder="1" applyAlignment="1" applyProtection="1">
      <alignment horizontal="left"/>
    </xf>
    <xf numFmtId="42" fontId="1" fillId="0" borderId="1" xfId="0" applyNumberFormat="1" applyFont="1" applyBorder="1" applyAlignment="1" applyProtection="1">
      <alignment horizontal="left"/>
    </xf>
    <xf numFmtId="42" fontId="0" fillId="0" borderId="0" xfId="0" applyNumberFormat="1" applyProtection="1"/>
    <xf numFmtId="0" fontId="0" fillId="0" borderId="0" xfId="0" applyFill="1" applyBorder="1" applyProtection="1"/>
    <xf numFmtId="42" fontId="0" fillId="0" borderId="0" xfId="0" applyNumberFormat="1" applyFill="1" applyBorder="1" applyProtection="1"/>
    <xf numFmtId="41" fontId="0" fillId="0" borderId="0" xfId="0" applyNumberFormat="1" applyAlignment="1">
      <alignment horizontal="left"/>
    </xf>
    <xf numFmtId="0" fontId="0" fillId="0" borderId="12" xfId="0" applyFont="1" applyBorder="1"/>
    <xf numFmtId="0" fontId="0" fillId="0" borderId="12" xfId="0" applyBorder="1"/>
    <xf numFmtId="0" fontId="2" fillId="0" borderId="12" xfId="0" applyFont="1" applyFill="1" applyBorder="1" applyAlignment="1" applyProtection="1">
      <alignment horizontal="left" wrapText="1"/>
    </xf>
    <xf numFmtId="0" fontId="0" fillId="3" borderId="14" xfId="0" applyFill="1" applyBorder="1"/>
    <xf numFmtId="0" fontId="0" fillId="3" borderId="15" xfId="0" applyFill="1" applyBorder="1"/>
    <xf numFmtId="41" fontId="1" fillId="0" borderId="5" xfId="0" applyNumberFormat="1" applyFont="1" applyBorder="1" applyAlignment="1">
      <alignment horizontal="left"/>
    </xf>
    <xf numFmtId="41" fontId="0" fillId="0" borderId="7" xfId="0" applyNumberFormat="1" applyBorder="1" applyAlignment="1">
      <alignment horizontal="left"/>
    </xf>
    <xf numFmtId="41" fontId="0" fillId="0" borderId="4" xfId="0" applyNumberFormat="1" applyBorder="1" applyAlignment="1">
      <alignment horizontal="left"/>
    </xf>
    <xf numFmtId="1" fontId="1" fillId="0" borderId="0" xfId="0" applyNumberFormat="1" applyFont="1" applyBorder="1" applyAlignment="1">
      <alignment horizontal="center"/>
    </xf>
    <xf numFmtId="1" fontId="0" fillId="0" borderId="0" xfId="0" applyNumberFormat="1" applyAlignment="1">
      <alignment horizontal="center"/>
    </xf>
    <xf numFmtId="1" fontId="0" fillId="0" borderId="0" xfId="0" applyNumberFormat="1" applyFont="1" applyAlignment="1">
      <alignment horizontal="center"/>
    </xf>
    <xf numFmtId="41" fontId="1" fillId="0" borderId="0" xfId="0" applyNumberFormat="1" applyFont="1" applyBorder="1" applyAlignment="1">
      <alignment horizontal="center"/>
    </xf>
    <xf numFmtId="41" fontId="0" fillId="0" borderId="0" xfId="0" applyNumberFormat="1" applyAlignment="1">
      <alignment horizontal="center"/>
    </xf>
    <xf numFmtId="0" fontId="0" fillId="0" borderId="0" xfId="0" applyFill="1" applyBorder="1" applyAlignment="1"/>
    <xf numFmtId="44" fontId="0" fillId="3" borderId="7" xfId="0" applyNumberFormat="1" applyFill="1" applyBorder="1" applyAlignment="1"/>
    <xf numFmtId="44" fontId="0" fillId="3" borderId="8" xfId="0" applyNumberFormat="1" applyFill="1" applyBorder="1" applyAlignment="1"/>
    <xf numFmtId="44" fontId="0" fillId="3" borderId="14" xfId="0" applyNumberFormat="1" applyFill="1" applyBorder="1" applyAlignment="1"/>
    <xf numFmtId="44" fontId="0" fillId="3" borderId="15" xfId="0" applyNumberFormat="1" applyFill="1" applyBorder="1" applyAlignment="1"/>
    <xf numFmtId="41" fontId="0" fillId="0" borderId="1" xfId="0" applyNumberFormat="1" applyBorder="1" applyAlignment="1" applyProtection="1">
      <alignment horizontal="center"/>
    </xf>
    <xf numFmtId="0" fontId="0" fillId="0" borderId="7" xfId="0" applyBorder="1"/>
    <xf numFmtId="0" fontId="0" fillId="0" borderId="4" xfId="0" applyBorder="1"/>
    <xf numFmtId="42" fontId="1" fillId="0" borderId="1" xfId="0" applyNumberFormat="1" applyFont="1" applyBorder="1"/>
    <xf numFmtId="0" fontId="1" fillId="0" borderId="1" xfId="0" applyFont="1" applyBorder="1" applyAlignment="1">
      <alignment horizontal="right"/>
    </xf>
    <xf numFmtId="0" fontId="1" fillId="0" borderId="11" xfId="0" applyFont="1" applyBorder="1" applyAlignment="1">
      <alignment horizontal="center"/>
    </xf>
    <xf numFmtId="0" fontId="1" fillId="0" borderId="0" xfId="0" applyFont="1"/>
    <xf numFmtId="0" fontId="0" fillId="0" borderId="5" xfId="0" applyBorder="1"/>
    <xf numFmtId="0" fontId="1" fillId="0" borderId="5" xfId="0" applyFont="1" applyBorder="1" applyAlignment="1">
      <alignment horizontal="right"/>
    </xf>
    <xf numFmtId="0" fontId="1" fillId="0" borderId="7" xfId="0" applyFont="1" applyBorder="1" applyAlignment="1">
      <alignment horizontal="right"/>
    </xf>
    <xf numFmtId="0" fontId="1" fillId="0" borderId="4" xfId="0" applyFont="1" applyBorder="1" applyAlignment="1">
      <alignment horizontal="right"/>
    </xf>
    <xf numFmtId="0" fontId="0" fillId="0" borderId="0" xfId="0" applyBorder="1" applyAlignment="1">
      <alignment horizontal="center"/>
    </xf>
    <xf numFmtId="42" fontId="1" fillId="0" borderId="0" xfId="0" applyNumberFormat="1" applyFont="1" applyFill="1" applyBorder="1" applyAlignment="1">
      <alignment horizontal="center"/>
    </xf>
    <xf numFmtId="0" fontId="0" fillId="0" borderId="12" xfId="0" applyBorder="1" applyAlignment="1">
      <alignment horizontal="left"/>
    </xf>
    <xf numFmtId="0" fontId="1" fillId="4" borderId="22" xfId="0" applyFont="1" applyFill="1" applyBorder="1"/>
    <xf numFmtId="0" fontId="1" fillId="4" borderId="22" xfId="0" applyFont="1" applyFill="1" applyBorder="1" applyAlignment="1"/>
    <xf numFmtId="41" fontId="0" fillId="0" borderId="0" xfId="0" applyNumberFormat="1"/>
    <xf numFmtId="0" fontId="0" fillId="0" borderId="8" xfId="0" applyBorder="1" applyAlignment="1">
      <alignment horizontal="center"/>
    </xf>
    <xf numFmtId="0" fontId="1" fillId="4" borderId="14" xfId="0" applyFont="1" applyFill="1" applyBorder="1" applyAlignment="1"/>
    <xf numFmtId="1" fontId="0" fillId="0" borderId="23" xfId="0" applyNumberFormat="1" applyFill="1" applyBorder="1"/>
    <xf numFmtId="1" fontId="1" fillId="0" borderId="23" xfId="0" applyNumberFormat="1" applyFont="1" applyFill="1" applyBorder="1"/>
    <xf numFmtId="1" fontId="1" fillId="0" borderId="23" xfId="0" applyNumberFormat="1" applyFont="1" applyFill="1" applyBorder="1" applyAlignment="1"/>
    <xf numFmtId="0" fontId="1" fillId="4" borderId="22" xfId="0" applyFont="1" applyFill="1" applyBorder="1" applyAlignment="1">
      <alignment horizontal="left"/>
    </xf>
    <xf numFmtId="1" fontId="1" fillId="4" borderId="22" xfId="0" applyNumberFormat="1" applyFont="1" applyFill="1" applyBorder="1" applyAlignment="1">
      <alignment horizontal="left"/>
    </xf>
    <xf numFmtId="42" fontId="1" fillId="4" borderId="14" xfId="0" applyNumberFormat="1" applyFont="1" applyFill="1" applyBorder="1" applyAlignment="1">
      <alignment horizontal="center" wrapText="1"/>
    </xf>
    <xf numFmtId="42" fontId="1" fillId="4" borderId="22" xfId="0" applyNumberFormat="1" applyFont="1" applyFill="1" applyBorder="1" applyAlignment="1">
      <alignment horizontal="center" wrapText="1"/>
    </xf>
    <xf numFmtId="42" fontId="1" fillId="4" borderId="15" xfId="0" applyNumberFormat="1" applyFont="1" applyFill="1" applyBorder="1" applyAlignment="1">
      <alignment horizontal="center" wrapText="1"/>
    </xf>
    <xf numFmtId="0" fontId="1" fillId="4" borderId="22" xfId="0" applyFont="1" applyFill="1" applyBorder="1" applyAlignment="1">
      <alignment horizontal="right"/>
    </xf>
    <xf numFmtId="0" fontId="0" fillId="4" borderId="22" xfId="0" applyFont="1" applyFill="1" applyBorder="1" applyAlignment="1">
      <alignment horizontal="left"/>
    </xf>
    <xf numFmtId="0" fontId="1" fillId="0" borderId="29" xfId="0" applyFont="1" applyFill="1" applyBorder="1" applyAlignment="1">
      <alignment horizontal="right"/>
    </xf>
    <xf numFmtId="42" fontId="1" fillId="4" borderId="15" xfId="0" applyNumberFormat="1" applyFont="1" applyFill="1" applyBorder="1" applyAlignment="1">
      <alignment horizontal="center"/>
    </xf>
    <xf numFmtId="41" fontId="1" fillId="0" borderId="0" xfId="0" applyNumberFormat="1" applyFont="1" applyBorder="1" applyAlignment="1"/>
    <xf numFmtId="41" fontId="1" fillId="0" borderId="23" xfId="0" applyNumberFormat="1" applyFont="1" applyFill="1" applyBorder="1" applyAlignment="1"/>
    <xf numFmtId="41" fontId="0" fillId="5" borderId="30" xfId="0" applyNumberFormat="1" applyFont="1" applyFill="1" applyBorder="1" applyProtection="1">
      <protection locked="0"/>
    </xf>
    <xf numFmtId="41" fontId="0" fillId="5" borderId="31" xfId="0" applyNumberFormat="1" applyFont="1" applyFill="1" applyBorder="1" applyProtection="1">
      <protection locked="0"/>
    </xf>
    <xf numFmtId="41" fontId="0" fillId="5" borderId="32" xfId="0" applyNumberFormat="1" applyFont="1" applyFill="1" applyBorder="1" applyProtection="1">
      <protection locked="0"/>
    </xf>
    <xf numFmtId="41" fontId="0" fillId="6" borderId="30" xfId="0" applyNumberFormat="1" applyFont="1" applyFill="1" applyBorder="1" applyProtection="1">
      <protection locked="0"/>
    </xf>
    <xf numFmtId="41" fontId="0" fillId="6" borderId="31" xfId="0" applyNumberFormat="1" applyFont="1" applyFill="1" applyBorder="1" applyProtection="1">
      <protection locked="0"/>
    </xf>
    <xf numFmtId="41" fontId="0" fillId="6" borderId="32" xfId="0" applyNumberFormat="1" applyFont="1" applyFill="1" applyBorder="1" applyProtection="1">
      <protection locked="0"/>
    </xf>
    <xf numFmtId="41" fontId="0" fillId="4" borderId="14" xfId="0" applyNumberFormat="1" applyFont="1" applyFill="1" applyBorder="1"/>
    <xf numFmtId="41" fontId="0" fillId="4" borderId="22" xfId="0" applyNumberFormat="1" applyFont="1" applyFill="1" applyBorder="1"/>
    <xf numFmtId="41" fontId="0" fillId="4" borderId="15" xfId="0" applyNumberFormat="1" applyFont="1" applyFill="1" applyBorder="1"/>
    <xf numFmtId="41" fontId="0" fillId="5" borderId="34" xfId="0" applyNumberFormat="1" applyFont="1" applyFill="1" applyBorder="1" applyProtection="1">
      <protection locked="0"/>
    </xf>
    <xf numFmtId="41" fontId="0" fillId="5" borderId="35" xfId="0" applyNumberFormat="1" applyFont="1" applyFill="1" applyBorder="1" applyProtection="1">
      <protection locked="0"/>
    </xf>
    <xf numFmtId="41" fontId="0" fillId="6" borderId="33" xfId="0" applyNumberFormat="1" applyFont="1" applyFill="1" applyBorder="1" applyProtection="1">
      <protection locked="0"/>
    </xf>
    <xf numFmtId="41" fontId="0" fillId="6" borderId="34" xfId="0" applyNumberFormat="1" applyFont="1" applyFill="1" applyBorder="1" applyProtection="1">
      <protection locked="0"/>
    </xf>
    <xf numFmtId="41" fontId="0" fillId="6" borderId="35" xfId="0" applyNumberFormat="1" applyFont="1" applyFill="1" applyBorder="1" applyProtection="1">
      <protection locked="0"/>
    </xf>
    <xf numFmtId="41" fontId="0" fillId="5" borderId="36" xfId="0" applyNumberFormat="1" applyFont="1" applyFill="1" applyBorder="1" applyProtection="1">
      <protection locked="0"/>
    </xf>
    <xf numFmtId="41" fontId="0" fillId="5" borderId="37" xfId="0" applyNumberFormat="1" applyFont="1" applyFill="1" applyBorder="1" applyProtection="1">
      <protection locked="0"/>
    </xf>
    <xf numFmtId="41" fontId="0" fillId="5" borderId="38" xfId="0" applyNumberFormat="1" applyFont="1" applyFill="1" applyBorder="1" applyProtection="1">
      <protection locked="0"/>
    </xf>
    <xf numFmtId="41" fontId="0" fillId="6" borderId="36" xfId="0" applyNumberFormat="1" applyFont="1" applyFill="1" applyBorder="1" applyProtection="1">
      <protection locked="0"/>
    </xf>
    <xf numFmtId="41" fontId="0" fillId="6" borderId="37" xfId="0" applyNumberFormat="1" applyFont="1" applyFill="1" applyBorder="1" applyProtection="1">
      <protection locked="0"/>
    </xf>
    <xf numFmtId="41" fontId="0" fillId="6" borderId="38" xfId="0" applyNumberFormat="1" applyFont="1" applyFill="1" applyBorder="1" applyProtection="1">
      <protection locked="0"/>
    </xf>
    <xf numFmtId="41" fontId="0" fillId="0" borderId="25" xfId="0" applyNumberFormat="1" applyFont="1" applyFill="1" applyBorder="1" applyProtection="1"/>
    <xf numFmtId="41" fontId="0" fillId="0" borderId="26" xfId="0" applyNumberFormat="1" applyFont="1" applyFill="1" applyBorder="1" applyProtection="1"/>
    <xf numFmtId="41" fontId="0" fillId="0" borderId="27" xfId="0" applyNumberFormat="1" applyFont="1" applyFill="1" applyBorder="1" applyProtection="1"/>
    <xf numFmtId="41" fontId="0" fillId="0" borderId="23" xfId="0" applyNumberFormat="1" applyFont="1" applyFill="1" applyBorder="1"/>
    <xf numFmtId="41" fontId="0" fillId="5" borderId="39" xfId="0" applyNumberFormat="1" applyFont="1" applyFill="1" applyBorder="1" applyProtection="1">
      <protection locked="0"/>
    </xf>
    <xf numFmtId="41" fontId="0" fillId="5" borderId="26" xfId="0" applyNumberFormat="1" applyFont="1" applyFill="1" applyBorder="1" applyProtection="1">
      <protection locked="0"/>
    </xf>
    <xf numFmtId="41" fontId="0" fillId="5" borderId="22" xfId="0" applyNumberFormat="1" applyFont="1" applyFill="1" applyBorder="1" applyProtection="1">
      <protection locked="0"/>
    </xf>
    <xf numFmtId="41" fontId="0" fillId="3" borderId="12" xfId="0" applyNumberFormat="1" applyFont="1" applyFill="1" applyBorder="1" applyProtection="1"/>
    <xf numFmtId="41" fontId="0" fillId="3" borderId="39" xfId="0" applyNumberFormat="1" applyFont="1" applyFill="1" applyBorder="1" applyProtection="1"/>
    <xf numFmtId="41" fontId="0" fillId="5" borderId="25" xfId="0" applyNumberFormat="1" applyFont="1" applyFill="1" applyBorder="1" applyProtection="1">
      <protection locked="0"/>
    </xf>
    <xf numFmtId="41" fontId="0" fillId="5" borderId="27" xfId="0" applyNumberFormat="1" applyFont="1" applyFill="1" applyBorder="1" applyProtection="1">
      <protection locked="0"/>
    </xf>
    <xf numFmtId="41" fontId="0" fillId="6" borderId="25" xfId="0" applyNumberFormat="1" applyFont="1" applyFill="1" applyBorder="1" applyProtection="1">
      <protection locked="0"/>
    </xf>
    <xf numFmtId="41" fontId="0" fillId="6" borderId="26" xfId="0" applyNumberFormat="1" applyFont="1" applyFill="1" applyBorder="1" applyProtection="1">
      <protection locked="0"/>
    </xf>
    <xf numFmtId="41" fontId="0" fillId="6" borderId="27" xfId="0" applyNumberFormat="1" applyFont="1" applyFill="1" applyBorder="1" applyProtection="1">
      <protection locked="0"/>
    </xf>
    <xf numFmtId="41" fontId="0" fillId="0" borderId="36" xfId="0" applyNumberFormat="1" applyFont="1" applyBorder="1"/>
    <xf numFmtId="41" fontId="0" fillId="0" borderId="37" xfId="0" applyNumberFormat="1" applyFont="1" applyBorder="1"/>
    <xf numFmtId="41" fontId="0" fillId="0" borderId="38" xfId="0" applyNumberFormat="1" applyFont="1" applyBorder="1"/>
    <xf numFmtId="41" fontId="0" fillId="0" borderId="36" xfId="0" applyNumberFormat="1" applyFont="1" applyFill="1" applyBorder="1"/>
    <xf numFmtId="0" fontId="1" fillId="4" borderId="14" xfId="0" applyFont="1" applyFill="1" applyBorder="1" applyAlignment="1">
      <alignment horizontal="left"/>
    </xf>
    <xf numFmtId="0" fontId="0" fillId="4" borderId="14" xfId="0" applyFont="1" applyFill="1" applyBorder="1" applyAlignment="1">
      <alignment horizontal="left"/>
    </xf>
    <xf numFmtId="0" fontId="0" fillId="0" borderId="21" xfId="0" applyFont="1" applyBorder="1" applyAlignment="1">
      <alignment horizontal="left"/>
    </xf>
    <xf numFmtId="41" fontId="1" fillId="4" borderId="29" xfId="0" applyNumberFormat="1" applyFont="1" applyFill="1" applyBorder="1"/>
    <xf numFmtId="41" fontId="0" fillId="4" borderId="21" xfId="0" applyNumberFormat="1" applyFont="1" applyFill="1" applyBorder="1"/>
    <xf numFmtId="41" fontId="0" fillId="4" borderId="29" xfId="0" applyNumberFormat="1" applyFont="1" applyFill="1" applyBorder="1"/>
    <xf numFmtId="41" fontId="0" fillId="4" borderId="41" xfId="0" applyNumberFormat="1" applyFont="1" applyFill="1" applyBorder="1"/>
    <xf numFmtId="41" fontId="0" fillId="0" borderId="0" xfId="0" applyNumberFormat="1" applyBorder="1" applyAlignment="1"/>
    <xf numFmtId="41" fontId="0" fillId="0" borderId="7" xfId="0" applyNumberFormat="1" applyFont="1" applyBorder="1" applyAlignment="1">
      <alignment horizontal="left"/>
    </xf>
    <xf numFmtId="41" fontId="1" fillId="0" borderId="0" xfId="0" applyNumberFormat="1" applyFont="1" applyFill="1" applyBorder="1" applyAlignment="1">
      <alignment horizontal="right"/>
    </xf>
    <xf numFmtId="41" fontId="1" fillId="7" borderId="22" xfId="0" applyNumberFormat="1" applyFont="1" applyFill="1" applyBorder="1" applyAlignment="1">
      <alignment horizontal="right"/>
    </xf>
    <xf numFmtId="0" fontId="1" fillId="3" borderId="22" xfId="0" applyFont="1" applyFill="1" applyBorder="1"/>
    <xf numFmtId="0" fontId="1" fillId="3" borderId="22" xfId="0" applyFont="1" applyFill="1" applyBorder="1" applyAlignment="1">
      <alignment horizontal="left"/>
    </xf>
    <xf numFmtId="1" fontId="1" fillId="3" borderId="22" xfId="0" applyNumberFormat="1" applyFont="1" applyFill="1" applyBorder="1" applyAlignment="1">
      <alignment horizontal="left"/>
    </xf>
    <xf numFmtId="42" fontId="1" fillId="3" borderId="22" xfId="0" applyNumberFormat="1" applyFont="1" applyFill="1" applyBorder="1" applyAlignment="1">
      <alignment horizontal="center" wrapText="1"/>
    </xf>
    <xf numFmtId="42" fontId="1" fillId="3" borderId="14" xfId="0" applyNumberFormat="1" applyFont="1" applyFill="1" applyBorder="1" applyAlignment="1">
      <alignment horizontal="center" wrapText="1"/>
    </xf>
    <xf numFmtId="42" fontId="1" fillId="3" borderId="15" xfId="0" applyNumberFormat="1" applyFont="1" applyFill="1" applyBorder="1" applyAlignment="1">
      <alignment horizontal="center" wrapText="1"/>
    </xf>
    <xf numFmtId="0" fontId="1" fillId="3" borderId="22" xfId="0" applyFont="1" applyFill="1" applyBorder="1" applyAlignment="1">
      <alignment horizontal="right"/>
    </xf>
    <xf numFmtId="0" fontId="0" fillId="3" borderId="22" xfId="0" applyFont="1" applyFill="1" applyBorder="1" applyAlignment="1">
      <alignment horizontal="left"/>
    </xf>
    <xf numFmtId="0" fontId="1" fillId="3" borderId="22" xfId="0" applyFont="1" applyFill="1" applyBorder="1" applyAlignment="1"/>
    <xf numFmtId="0" fontId="1" fillId="3" borderId="14" xfId="0" applyFont="1" applyFill="1" applyBorder="1" applyAlignment="1">
      <alignment horizontal="left"/>
    </xf>
    <xf numFmtId="42" fontId="1" fillId="3" borderId="15" xfId="0" applyNumberFormat="1" applyFont="1" applyFill="1" applyBorder="1" applyAlignment="1">
      <alignment horizontal="center"/>
    </xf>
    <xf numFmtId="0" fontId="0" fillId="3" borderId="14" xfId="0" applyFont="1" applyFill="1" applyBorder="1" applyAlignment="1">
      <alignment horizontal="left"/>
    </xf>
    <xf numFmtId="0" fontId="1" fillId="3" borderId="14" xfId="0" applyFont="1" applyFill="1" applyBorder="1" applyAlignment="1"/>
    <xf numFmtId="41" fontId="0" fillId="7" borderId="14" xfId="0" applyNumberFormat="1" applyFont="1" applyFill="1" applyBorder="1" applyAlignment="1">
      <alignment horizontal="left"/>
    </xf>
    <xf numFmtId="1" fontId="1" fillId="0" borderId="5" xfId="0" applyNumberFormat="1" applyFont="1" applyBorder="1" applyAlignment="1">
      <alignment horizontal="center"/>
    </xf>
    <xf numFmtId="1" fontId="1" fillId="3" borderId="14" xfId="0" applyNumberFormat="1" applyFont="1" applyFill="1" applyBorder="1" applyAlignment="1">
      <alignment horizontal="center"/>
    </xf>
    <xf numFmtId="41" fontId="1" fillId="3" borderId="14" xfId="0" applyNumberFormat="1" applyFont="1" applyFill="1" applyBorder="1" applyAlignment="1">
      <alignment horizontal="center" wrapText="1"/>
    </xf>
    <xf numFmtId="1" fontId="1" fillId="3" borderId="18" xfId="0" applyNumberFormat="1" applyFont="1" applyFill="1" applyBorder="1"/>
    <xf numFmtId="1" fontId="0" fillId="3" borderId="23" xfId="0" applyNumberFormat="1" applyFill="1" applyBorder="1"/>
    <xf numFmtId="1" fontId="0" fillId="3" borderId="23" xfId="0" applyNumberFormat="1" applyFont="1" applyFill="1" applyBorder="1"/>
    <xf numFmtId="1" fontId="0" fillId="0" borderId="23" xfId="0" applyNumberFormat="1" applyFont="1" applyFill="1" applyBorder="1"/>
    <xf numFmtId="1" fontId="1" fillId="3" borderId="23" xfId="0" applyNumberFormat="1" applyFont="1" applyFill="1" applyBorder="1" applyAlignment="1"/>
    <xf numFmtId="1" fontId="1" fillId="3" borderId="18" xfId="0" applyNumberFormat="1" applyFont="1" applyFill="1" applyBorder="1" applyAlignment="1"/>
    <xf numFmtId="41" fontId="1" fillId="7" borderId="18" xfId="0" applyNumberFormat="1" applyFont="1" applyFill="1" applyBorder="1" applyAlignment="1"/>
    <xf numFmtId="41" fontId="0" fillId="0" borderId="0" xfId="0" applyNumberFormat="1" applyBorder="1" applyAlignment="1">
      <alignment horizontal="left"/>
    </xf>
    <xf numFmtId="41" fontId="9" fillId="0" borderId="36" xfId="0" applyNumberFormat="1" applyFont="1" applyFill="1" applyBorder="1"/>
    <xf numFmtId="41" fontId="0" fillId="5" borderId="33" xfId="0" applyNumberFormat="1" applyFill="1" applyBorder="1" applyProtection="1">
      <protection locked="0"/>
    </xf>
    <xf numFmtId="41" fontId="0" fillId="5" borderId="36" xfId="0" applyNumberFormat="1" applyFill="1" applyBorder="1" applyProtection="1">
      <protection locked="0"/>
    </xf>
    <xf numFmtId="0" fontId="1" fillId="3" borderId="14" xfId="0" applyFont="1" applyFill="1" applyBorder="1" applyAlignment="1" applyProtection="1">
      <alignment horizontal="left"/>
    </xf>
    <xf numFmtId="0" fontId="1" fillId="3" borderId="22" xfId="0" applyFont="1" applyFill="1" applyBorder="1" applyProtection="1"/>
    <xf numFmtId="1" fontId="1" fillId="3" borderId="29" xfId="0" applyNumberFormat="1" applyFont="1" applyFill="1" applyBorder="1" applyProtection="1"/>
    <xf numFmtId="0" fontId="0" fillId="0" borderId="0" xfId="0" applyProtection="1"/>
    <xf numFmtId="41" fontId="9" fillId="5" borderId="30" xfId="0" applyNumberFormat="1" applyFont="1" applyFill="1" applyBorder="1" applyProtection="1">
      <protection locked="0"/>
    </xf>
    <xf numFmtId="0" fontId="9" fillId="5" borderId="31" xfId="0" applyNumberFormat="1" applyFont="1" applyFill="1" applyBorder="1" applyProtection="1">
      <protection locked="0"/>
    </xf>
    <xf numFmtId="0" fontId="9" fillId="5" borderId="32" xfId="0" applyNumberFormat="1" applyFont="1" applyFill="1" applyBorder="1" applyProtection="1">
      <protection locked="0"/>
    </xf>
    <xf numFmtId="0" fontId="9" fillId="6" borderId="30" xfId="0" applyNumberFormat="1" applyFont="1" applyFill="1" applyBorder="1" applyProtection="1">
      <protection locked="0"/>
    </xf>
    <xf numFmtId="0" fontId="9" fillId="6" borderId="31" xfId="0" applyNumberFormat="1" applyFont="1" applyFill="1" applyBorder="1" applyProtection="1">
      <protection locked="0"/>
    </xf>
    <xf numFmtId="0" fontId="9" fillId="6" borderId="32" xfId="0" applyNumberFormat="1" applyFont="1" applyFill="1" applyBorder="1" applyProtection="1">
      <protection locked="0"/>
    </xf>
    <xf numFmtId="0" fontId="9" fillId="8" borderId="30" xfId="0" applyNumberFormat="1" applyFont="1" applyFill="1" applyBorder="1" applyProtection="1">
      <protection locked="0"/>
    </xf>
    <xf numFmtId="0" fontId="9" fillId="8" borderId="31" xfId="0" applyNumberFormat="1" applyFont="1" applyFill="1" applyBorder="1" applyProtection="1">
      <protection locked="0"/>
    </xf>
    <xf numFmtId="0" fontId="9" fillId="8" borderId="32" xfId="0" applyFont="1" applyFill="1" applyBorder="1" applyProtection="1">
      <protection locked="0"/>
    </xf>
    <xf numFmtId="41" fontId="9" fillId="3" borderId="21" xfId="0" applyNumberFormat="1" applyFont="1" applyFill="1" applyBorder="1" applyProtection="1"/>
    <xf numFmtId="42" fontId="9" fillId="3" borderId="29" xfId="0" applyNumberFormat="1" applyFont="1" applyFill="1" applyBorder="1" applyProtection="1"/>
    <xf numFmtId="42" fontId="9" fillId="3" borderId="41" xfId="0" applyNumberFormat="1" applyFont="1" applyFill="1" applyBorder="1" applyProtection="1"/>
    <xf numFmtId="42" fontId="9" fillId="3" borderId="21" xfId="0" applyNumberFormat="1" applyFont="1" applyFill="1" applyBorder="1" applyProtection="1"/>
    <xf numFmtId="0" fontId="9" fillId="3" borderId="41" xfId="0" applyFont="1" applyFill="1" applyBorder="1" applyProtection="1"/>
    <xf numFmtId="41" fontId="9" fillId="5" borderId="33" xfId="0" applyNumberFormat="1" applyFont="1" applyFill="1" applyBorder="1" applyProtection="1">
      <protection locked="0"/>
    </xf>
    <xf numFmtId="41" fontId="9" fillId="5" borderId="34" xfId="0" applyNumberFormat="1" applyFont="1" applyFill="1" applyBorder="1" applyProtection="1">
      <protection locked="0"/>
    </xf>
    <xf numFmtId="41" fontId="9" fillId="5" borderId="35" xfId="0" applyNumberFormat="1" applyFont="1" applyFill="1" applyBorder="1" applyProtection="1">
      <protection locked="0"/>
    </xf>
    <xf numFmtId="41" fontId="9" fillId="6" borderId="33" xfId="0" applyNumberFormat="1" applyFont="1" applyFill="1" applyBorder="1" applyProtection="1">
      <protection locked="0"/>
    </xf>
    <xf numFmtId="41" fontId="9" fillId="6" borderId="34" xfId="0" applyNumberFormat="1" applyFont="1" applyFill="1" applyBorder="1" applyProtection="1">
      <protection locked="0"/>
    </xf>
    <xf numFmtId="41" fontId="9" fillId="6" borderId="35" xfId="0" applyNumberFormat="1" applyFont="1" applyFill="1" applyBorder="1" applyProtection="1">
      <protection locked="0"/>
    </xf>
    <xf numFmtId="41" fontId="9" fillId="8" borderId="33" xfId="0" applyNumberFormat="1" applyFont="1" applyFill="1" applyBorder="1" applyProtection="1">
      <protection locked="0"/>
    </xf>
    <xf numFmtId="41" fontId="9" fillId="8" borderId="34" xfId="0" applyNumberFormat="1" applyFont="1" applyFill="1" applyBorder="1" applyProtection="1">
      <protection locked="0"/>
    </xf>
    <xf numFmtId="41" fontId="9" fillId="8" borderId="35" xfId="0" applyNumberFormat="1" applyFont="1" applyFill="1" applyBorder="1" applyProtection="1">
      <protection locked="0"/>
    </xf>
    <xf numFmtId="41" fontId="9" fillId="5" borderId="36" xfId="0" applyNumberFormat="1" applyFont="1" applyFill="1" applyBorder="1" applyProtection="1">
      <protection locked="0"/>
    </xf>
    <xf numFmtId="41" fontId="9" fillId="5" borderId="37" xfId="0" applyNumberFormat="1" applyFont="1" applyFill="1" applyBorder="1" applyProtection="1">
      <protection locked="0"/>
    </xf>
    <xf numFmtId="41" fontId="9" fillId="5" borderId="38" xfId="0" applyNumberFormat="1" applyFont="1" applyFill="1" applyBorder="1" applyProtection="1">
      <protection locked="0"/>
    </xf>
    <xf numFmtId="41" fontId="9" fillId="6" borderId="36" xfId="0" applyNumberFormat="1" applyFont="1" applyFill="1" applyBorder="1" applyProtection="1">
      <protection locked="0"/>
    </xf>
    <xf numFmtId="41" fontId="9" fillId="6" borderId="37" xfId="0" applyNumberFormat="1" applyFont="1" applyFill="1" applyBorder="1" applyProtection="1">
      <protection locked="0"/>
    </xf>
    <xf numFmtId="41" fontId="9" fillId="6" borderId="38" xfId="0" applyNumberFormat="1" applyFont="1" applyFill="1" applyBorder="1" applyProtection="1">
      <protection locked="0"/>
    </xf>
    <xf numFmtId="41" fontId="9" fillId="3" borderId="7" xfId="0" applyNumberFormat="1" applyFont="1" applyFill="1" applyBorder="1" applyProtection="1"/>
    <xf numFmtId="41" fontId="9" fillId="3" borderId="0" xfId="0" applyNumberFormat="1" applyFont="1" applyFill="1" applyBorder="1" applyProtection="1"/>
    <xf numFmtId="41" fontId="9" fillId="8" borderId="38" xfId="0" applyNumberFormat="1" applyFont="1" applyFill="1" applyBorder="1" applyProtection="1">
      <protection locked="0"/>
    </xf>
    <xf numFmtId="41" fontId="9" fillId="8" borderId="37" xfId="0" applyNumberFormat="1" applyFont="1" applyFill="1" applyBorder="1" applyProtection="1">
      <protection locked="0"/>
    </xf>
    <xf numFmtId="41" fontId="9" fillId="8" borderId="36" xfId="0" applyNumberFormat="1" applyFont="1" applyFill="1" applyBorder="1" applyProtection="1">
      <protection locked="0"/>
    </xf>
    <xf numFmtId="41" fontId="9" fillId="3" borderId="37" xfId="0" applyNumberFormat="1" applyFont="1" applyFill="1" applyBorder="1" applyProtection="1"/>
    <xf numFmtId="41" fontId="9" fillId="0" borderId="36" xfId="0" applyNumberFormat="1" applyFont="1" applyFill="1" applyBorder="1" applyProtection="1"/>
    <xf numFmtId="41" fontId="9" fillId="0" borderId="37" xfId="0" applyNumberFormat="1" applyFont="1" applyFill="1" applyBorder="1" applyProtection="1"/>
    <xf numFmtId="41" fontId="9" fillId="0" borderId="38" xfId="0" applyNumberFormat="1" applyFont="1" applyFill="1" applyBorder="1" applyProtection="1"/>
    <xf numFmtId="41" fontId="9" fillId="3" borderId="14" xfId="0" applyNumberFormat="1" applyFont="1" applyFill="1" applyBorder="1"/>
    <xf numFmtId="41" fontId="9" fillId="3" borderId="22" xfId="0" applyNumberFormat="1" applyFont="1" applyFill="1" applyBorder="1"/>
    <xf numFmtId="41" fontId="9" fillId="3" borderId="15" xfId="0" applyNumberFormat="1" applyFont="1" applyFill="1" applyBorder="1"/>
    <xf numFmtId="41" fontId="9" fillId="5" borderId="31" xfId="0" applyNumberFormat="1" applyFont="1" applyFill="1" applyBorder="1" applyProtection="1">
      <protection locked="0"/>
    </xf>
    <xf numFmtId="41" fontId="9" fillId="5" borderId="32" xfId="0" applyNumberFormat="1" applyFont="1" applyFill="1" applyBorder="1" applyProtection="1">
      <protection locked="0"/>
    </xf>
    <xf numFmtId="41" fontId="9" fillId="6" borderId="30" xfId="0" applyNumberFormat="1" applyFont="1" applyFill="1" applyBorder="1" applyProtection="1">
      <protection locked="0"/>
    </xf>
    <xf numFmtId="41" fontId="9" fillId="6" borderId="31" xfId="0" applyNumberFormat="1" applyFont="1" applyFill="1" applyBorder="1" applyProtection="1">
      <protection locked="0"/>
    </xf>
    <xf numFmtId="41" fontId="9" fillId="6" borderId="32" xfId="0" applyNumberFormat="1" applyFont="1" applyFill="1" applyBorder="1" applyProtection="1">
      <protection locked="0"/>
    </xf>
    <xf numFmtId="41" fontId="9" fillId="8" borderId="30" xfId="0" applyNumberFormat="1" applyFont="1" applyFill="1" applyBorder="1" applyProtection="1">
      <protection locked="0"/>
    </xf>
    <xf numFmtId="41" fontId="9" fillId="8" borderId="31" xfId="0" applyNumberFormat="1" applyFont="1" applyFill="1" applyBorder="1" applyProtection="1">
      <protection locked="0"/>
    </xf>
    <xf numFmtId="41" fontId="9" fillId="8" borderId="32" xfId="0" applyNumberFormat="1" applyFont="1" applyFill="1" applyBorder="1" applyProtection="1">
      <protection locked="0"/>
    </xf>
    <xf numFmtId="41" fontId="9" fillId="5" borderId="26" xfId="0" applyNumberFormat="1" applyFont="1" applyFill="1" applyBorder="1" applyProtection="1">
      <protection locked="0"/>
    </xf>
    <xf numFmtId="41" fontId="9" fillId="6" borderId="25" xfId="0" applyNumberFormat="1" applyFont="1" applyFill="1" applyBorder="1" applyProtection="1">
      <protection locked="0"/>
    </xf>
    <xf numFmtId="41" fontId="9" fillId="6" borderId="26" xfId="0" applyNumberFormat="1" applyFont="1" applyFill="1" applyBorder="1" applyProtection="1">
      <protection locked="0"/>
    </xf>
    <xf numFmtId="41" fontId="9" fillId="6" borderId="27" xfId="0" applyNumberFormat="1" applyFont="1" applyFill="1" applyBorder="1" applyProtection="1">
      <protection locked="0"/>
    </xf>
    <xf numFmtId="41" fontId="9" fillId="8" borderId="25" xfId="0" applyNumberFormat="1" applyFont="1" applyFill="1" applyBorder="1" applyProtection="1">
      <protection locked="0"/>
    </xf>
    <xf numFmtId="41" fontId="9" fillId="8" borderId="26" xfId="0" applyNumberFormat="1" applyFont="1" applyFill="1" applyBorder="1" applyProtection="1">
      <protection locked="0"/>
    </xf>
    <xf numFmtId="41" fontId="9" fillId="5" borderId="12" xfId="0" applyNumberFormat="1" applyFont="1" applyFill="1" applyBorder="1" applyProtection="1">
      <protection locked="0"/>
    </xf>
    <xf numFmtId="41" fontId="9" fillId="5" borderId="28" xfId="0" applyNumberFormat="1" applyFont="1" applyFill="1" applyBorder="1" applyProtection="1">
      <protection locked="0"/>
    </xf>
    <xf numFmtId="41" fontId="9" fillId="3" borderId="12" xfId="0" applyNumberFormat="1" applyFont="1" applyFill="1" applyBorder="1" applyProtection="1"/>
    <xf numFmtId="41" fontId="9" fillId="3" borderId="39" xfId="0" applyNumberFormat="1" applyFont="1" applyFill="1" applyBorder="1" applyProtection="1"/>
    <xf numFmtId="41" fontId="9" fillId="5" borderId="40" xfId="0" applyNumberFormat="1" applyFont="1" applyFill="1" applyBorder="1" applyProtection="1">
      <protection locked="0"/>
    </xf>
    <xf numFmtId="41" fontId="9" fillId="5" borderId="15" xfId="0" applyNumberFormat="1" applyFont="1" applyFill="1" applyBorder="1" applyProtection="1">
      <protection locked="0"/>
    </xf>
    <xf numFmtId="41" fontId="10" fillId="0" borderId="7" xfId="0" applyNumberFormat="1" applyFont="1" applyFill="1" applyBorder="1" applyAlignment="1" applyProtection="1">
      <alignment horizontal="center"/>
    </xf>
    <xf numFmtId="1" fontId="10" fillId="3" borderId="21" xfId="0" applyNumberFormat="1" applyFont="1" applyFill="1" applyBorder="1" applyAlignment="1" applyProtection="1">
      <alignment horizontal="center"/>
    </xf>
    <xf numFmtId="41" fontId="9" fillId="0" borderId="16" xfId="0" applyNumberFormat="1" applyFont="1" applyFill="1" applyBorder="1" applyAlignment="1" applyProtection="1">
      <alignment horizontal="center"/>
    </xf>
    <xf numFmtId="41" fontId="9" fillId="0" borderId="7" xfId="0" applyNumberFormat="1" applyFont="1" applyFill="1" applyBorder="1" applyAlignment="1" applyProtection="1">
      <alignment horizontal="center"/>
    </xf>
    <xf numFmtId="1" fontId="10" fillId="3" borderId="14" xfId="0" applyNumberFormat="1" applyFont="1" applyFill="1" applyBorder="1" applyAlignment="1" applyProtection="1">
      <alignment horizontal="center"/>
    </xf>
    <xf numFmtId="41" fontId="9" fillId="3" borderId="14" xfId="0" applyNumberFormat="1" applyFont="1" applyFill="1" applyBorder="1" applyAlignment="1" applyProtection="1">
      <alignment horizontal="center"/>
    </xf>
    <xf numFmtId="41" fontId="9" fillId="7" borderId="14" xfId="0" applyNumberFormat="1" applyFont="1" applyFill="1" applyBorder="1" applyAlignment="1" applyProtection="1">
      <alignment horizontal="center"/>
    </xf>
    <xf numFmtId="41" fontId="9" fillId="0" borderId="21" xfId="0" applyNumberFormat="1" applyFont="1" applyFill="1" applyBorder="1" applyAlignment="1" applyProtection="1">
      <alignment horizontal="center"/>
    </xf>
    <xf numFmtId="0" fontId="4" fillId="0" borderId="0" xfId="0" applyFont="1" applyBorder="1" applyAlignment="1" applyProtection="1"/>
    <xf numFmtId="42" fontId="5" fillId="0" borderId="0" xfId="0" applyNumberFormat="1" applyFont="1" applyBorder="1" applyAlignment="1" applyProtection="1"/>
    <xf numFmtId="0" fontId="5" fillId="0" borderId="0" xfId="0" applyFont="1" applyBorder="1" applyAlignment="1" applyProtection="1"/>
    <xf numFmtId="42" fontId="6" fillId="0" borderId="0" xfId="0" applyNumberFormat="1" applyFont="1" applyBorder="1" applyAlignment="1" applyProtection="1"/>
    <xf numFmtId="0" fontId="6" fillId="0" borderId="0" xfId="0" applyFont="1" applyBorder="1" applyAlignment="1" applyProtection="1"/>
    <xf numFmtId="0" fontId="1" fillId="0" borderId="7" xfId="0" applyFont="1" applyBorder="1" applyAlignment="1"/>
    <xf numFmtId="0" fontId="1" fillId="0" borderId="0" xfId="0" applyFont="1" applyBorder="1" applyAlignment="1"/>
    <xf numFmtId="0" fontId="1" fillId="0" borderId="7" xfId="0" applyFont="1" applyBorder="1" applyAlignment="1">
      <alignment horizontal="left"/>
    </xf>
    <xf numFmtId="0" fontId="1" fillId="0" borderId="0" xfId="0" applyFont="1" applyFill="1" applyBorder="1" applyAlignment="1">
      <alignment horizontal="center"/>
    </xf>
    <xf numFmtId="0" fontId="0" fillId="0" borderId="0" xfId="0" applyBorder="1" applyAlignment="1">
      <alignment horizontal="center"/>
    </xf>
    <xf numFmtId="42" fontId="1" fillId="0" borderId="0" xfId="0" applyNumberFormat="1" applyFont="1" applyBorder="1" applyAlignment="1">
      <alignment horizontal="center"/>
    </xf>
    <xf numFmtId="0" fontId="1" fillId="0" borderId="0" xfId="0" applyFont="1" applyBorder="1" applyAlignment="1">
      <alignment horizontal="center"/>
    </xf>
    <xf numFmtId="1" fontId="1" fillId="0" borderId="0" xfId="0" applyNumberFormat="1" applyFont="1" applyFill="1" applyBorder="1" applyAlignment="1">
      <alignment horizontal="center"/>
    </xf>
    <xf numFmtId="0" fontId="1" fillId="0" borderId="7" xfId="0" applyFont="1" applyBorder="1" applyAlignment="1"/>
    <xf numFmtId="0" fontId="1" fillId="0" borderId="0" xfId="0" applyFont="1" applyBorder="1" applyAlignment="1"/>
    <xf numFmtId="0" fontId="1" fillId="0" borderId="7" xfId="0" applyFont="1" applyBorder="1" applyAlignment="1">
      <alignment horizontal="left"/>
    </xf>
    <xf numFmtId="0" fontId="1" fillId="0" borderId="0" xfId="0" applyFont="1" applyBorder="1" applyAlignment="1">
      <alignment horizontal="left"/>
    </xf>
    <xf numFmtId="44" fontId="0" fillId="0" borderId="0" xfId="0" applyNumberFormat="1" applyBorder="1" applyAlignment="1"/>
    <xf numFmtId="0" fontId="11" fillId="0" borderId="0" xfId="0" applyFont="1"/>
    <xf numFmtId="41" fontId="0" fillId="4" borderId="7" xfId="0" applyNumberFormat="1" applyFont="1" applyFill="1" applyBorder="1"/>
    <xf numFmtId="41" fontId="0" fillId="4" borderId="0" xfId="0" applyNumberFormat="1" applyFont="1" applyFill="1" applyBorder="1"/>
    <xf numFmtId="41" fontId="0" fillId="4" borderId="8" xfId="0" applyNumberFormat="1" applyFont="1" applyFill="1" applyBorder="1"/>
    <xf numFmtId="41" fontId="1" fillId="0" borderId="5" xfId="0" applyNumberFormat="1" applyFont="1" applyBorder="1" applyAlignment="1" applyProtection="1">
      <alignment horizontal="center"/>
    </xf>
    <xf numFmtId="41" fontId="1" fillId="4" borderId="14" xfId="0" applyNumberFormat="1" applyFont="1" applyFill="1" applyBorder="1" applyAlignment="1" applyProtection="1">
      <alignment horizontal="center"/>
    </xf>
    <xf numFmtId="41" fontId="0" fillId="0" borderId="7" xfId="0" applyNumberFormat="1" applyFont="1" applyFill="1" applyBorder="1" applyAlignment="1" applyProtection="1">
      <alignment horizontal="center"/>
    </xf>
    <xf numFmtId="41" fontId="1" fillId="4" borderId="21" xfId="0" applyNumberFormat="1" applyFont="1" applyFill="1" applyBorder="1" applyAlignment="1" applyProtection="1">
      <alignment horizontal="center"/>
    </xf>
    <xf numFmtId="41" fontId="0" fillId="0" borderId="19" xfId="0" applyNumberFormat="1" applyFont="1" applyFill="1" applyBorder="1"/>
    <xf numFmtId="41" fontId="1" fillId="4" borderId="18" xfId="0" applyNumberFormat="1" applyFont="1" applyFill="1" applyBorder="1"/>
    <xf numFmtId="41" fontId="1" fillId="3" borderId="23" xfId="0" applyNumberFormat="1" applyFont="1" applyFill="1" applyBorder="1" applyAlignment="1"/>
    <xf numFmtId="41" fontId="0" fillId="3" borderId="23" xfId="0" applyNumberFormat="1" applyFont="1" applyFill="1" applyBorder="1"/>
    <xf numFmtId="41" fontId="1" fillId="0" borderId="23" xfId="0" applyNumberFormat="1" applyFont="1" applyFill="1" applyBorder="1"/>
    <xf numFmtId="41" fontId="1" fillId="0" borderId="20" xfId="0" applyNumberFormat="1" applyFont="1" applyFill="1" applyBorder="1" applyAlignment="1"/>
    <xf numFmtId="41" fontId="1" fillId="4" borderId="18" xfId="0" applyNumberFormat="1" applyFont="1" applyFill="1" applyBorder="1" applyAlignment="1"/>
    <xf numFmtId="41" fontId="0" fillId="0" borderId="23" xfId="0" applyNumberFormat="1" applyFont="1" applyBorder="1"/>
    <xf numFmtId="41" fontId="0" fillId="4" borderId="53" xfId="0" applyNumberFormat="1" applyFont="1" applyFill="1" applyBorder="1"/>
    <xf numFmtId="0" fontId="0" fillId="4" borderId="51" xfId="0" applyFill="1" applyBorder="1"/>
    <xf numFmtId="0" fontId="0" fillId="4" borderId="52" xfId="0" applyFill="1" applyBorder="1"/>
    <xf numFmtId="0" fontId="0" fillId="0" borderId="7" xfId="0" applyBorder="1" applyAlignment="1"/>
    <xf numFmtId="41" fontId="11" fillId="0" borderId="0" xfId="0" applyNumberFormat="1" applyFont="1" applyAlignment="1">
      <alignment horizontal="left"/>
    </xf>
    <xf numFmtId="0" fontId="1" fillId="3" borderId="51" xfId="0" applyFont="1" applyFill="1" applyBorder="1" applyAlignment="1"/>
    <xf numFmtId="0" fontId="1" fillId="3" borderId="52" xfId="0" applyFont="1" applyFill="1" applyBorder="1" applyAlignment="1"/>
    <xf numFmtId="1" fontId="1" fillId="3" borderId="53" xfId="0" applyNumberFormat="1" applyFont="1" applyFill="1" applyBorder="1" applyAlignment="1"/>
    <xf numFmtId="1" fontId="1" fillId="3" borderId="51" xfId="0" applyNumberFormat="1" applyFont="1" applyFill="1" applyBorder="1" applyAlignment="1">
      <alignment horizontal="center"/>
    </xf>
    <xf numFmtId="41" fontId="0" fillId="0" borderId="22" xfId="0" applyNumberFormat="1" applyFont="1" applyBorder="1" applyAlignment="1">
      <alignment horizontal="center"/>
    </xf>
    <xf numFmtId="41" fontId="0" fillId="4" borderId="4" xfId="0" applyNumberFormat="1" applyFont="1" applyFill="1" applyBorder="1"/>
    <xf numFmtId="41" fontId="0" fillId="4" borderId="6" xfId="0" applyNumberFormat="1" applyFont="1" applyFill="1" applyBorder="1"/>
    <xf numFmtId="41" fontId="0" fillId="4" borderId="10" xfId="0" applyNumberFormat="1" applyFont="1" applyFill="1" applyBorder="1"/>
    <xf numFmtId="41" fontId="0" fillId="0" borderId="54" xfId="0" applyNumberFormat="1" applyFont="1" applyFill="1" applyBorder="1" applyAlignment="1" applyProtection="1">
      <alignment horizontal="center"/>
    </xf>
    <xf numFmtId="41" fontId="0" fillId="0" borderId="22" xfId="0" applyNumberFormat="1" applyFont="1" applyFill="1" applyBorder="1" applyAlignment="1" applyProtection="1">
      <alignment horizontal="center"/>
    </xf>
    <xf numFmtId="41" fontId="0" fillId="0" borderId="29" xfId="0" applyNumberFormat="1" applyFont="1" applyFill="1" applyBorder="1" applyAlignment="1" applyProtection="1">
      <alignment horizontal="center"/>
    </xf>
    <xf numFmtId="41" fontId="1" fillId="4" borderId="22" xfId="0" applyNumberFormat="1" applyFont="1" applyFill="1" applyBorder="1" applyAlignment="1" applyProtection="1">
      <alignment horizontal="center"/>
    </xf>
    <xf numFmtId="41" fontId="0" fillId="0" borderId="0" xfId="0" applyNumberFormat="1" applyFont="1" applyFill="1" applyBorder="1" applyAlignment="1" applyProtection="1">
      <alignment horizontal="center"/>
    </xf>
    <xf numFmtId="41" fontId="0" fillId="4" borderId="22" xfId="0" applyNumberFormat="1" applyFont="1" applyFill="1" applyBorder="1" applyAlignment="1" applyProtection="1">
      <alignment horizontal="center"/>
    </xf>
    <xf numFmtId="41" fontId="0" fillId="0" borderId="0" xfId="0" applyNumberFormat="1" applyFont="1" applyFill="1" applyBorder="1"/>
    <xf numFmtId="41" fontId="1" fillId="4" borderId="0" xfId="0" applyNumberFormat="1" applyFont="1" applyFill="1" applyBorder="1" applyAlignment="1" applyProtection="1">
      <alignment horizontal="center"/>
    </xf>
    <xf numFmtId="41" fontId="0" fillId="4" borderId="52" xfId="0" applyNumberFormat="1" applyFont="1" applyFill="1" applyBorder="1" applyAlignment="1">
      <alignment horizontal="center"/>
    </xf>
    <xf numFmtId="0" fontId="0" fillId="0" borderId="12" xfId="0" applyBorder="1" applyAlignment="1">
      <alignment horizontal="left" wrapText="1"/>
    </xf>
    <xf numFmtId="41" fontId="1" fillId="0" borderId="7" xfId="0" applyNumberFormat="1" applyFont="1" applyBorder="1" applyAlignment="1">
      <alignment horizontal="left"/>
    </xf>
    <xf numFmtId="41" fontId="1" fillId="0" borderId="7" xfId="0" applyNumberFormat="1" applyFont="1" applyBorder="1"/>
    <xf numFmtId="41" fontId="0" fillId="0" borderId="0" xfId="0" applyNumberFormat="1" applyBorder="1"/>
    <xf numFmtId="42" fontId="0" fillId="0" borderId="7" xfId="0" applyNumberFormat="1" applyFont="1" applyFill="1" applyBorder="1" applyAlignment="1"/>
    <xf numFmtId="42" fontId="0" fillId="0" borderId="7" xfId="0" applyNumberFormat="1" applyBorder="1"/>
    <xf numFmtId="41" fontId="1" fillId="0" borderId="1" xfId="0" applyNumberFormat="1" applyFont="1" applyBorder="1" applyAlignment="1" applyProtection="1">
      <alignment horizontal="center"/>
    </xf>
    <xf numFmtId="42" fontId="0" fillId="0" borderId="0" xfId="0" applyNumberFormat="1" applyBorder="1" applyProtection="1"/>
    <xf numFmtId="0" fontId="0" fillId="0" borderId="0" xfId="0" applyBorder="1" applyProtection="1"/>
    <xf numFmtId="42" fontId="0" fillId="0" borderId="0" xfId="0" applyNumberFormat="1" applyBorder="1" applyAlignment="1" applyProtection="1"/>
    <xf numFmtId="0" fontId="0" fillId="0" borderId="0" xfId="0" applyBorder="1" applyAlignment="1" applyProtection="1"/>
    <xf numFmtId="44" fontId="0" fillId="0" borderId="0" xfId="0" applyNumberFormat="1" applyFill="1" applyBorder="1" applyAlignment="1" applyProtection="1"/>
    <xf numFmtId="44" fontId="0" fillId="0" borderId="0" xfId="0" applyNumberFormat="1" applyBorder="1" applyAlignment="1" applyProtection="1"/>
    <xf numFmtId="42" fontId="1" fillId="0" borderId="0" xfId="0" applyNumberFormat="1" applyFont="1" applyBorder="1" applyAlignment="1" applyProtection="1">
      <alignment horizontal="center"/>
    </xf>
    <xf numFmtId="42" fontId="0" fillId="0" borderId="6" xfId="0" applyNumberFormat="1" applyBorder="1" applyProtection="1"/>
    <xf numFmtId="0" fontId="0" fillId="0" borderId="58" xfId="0" applyBorder="1"/>
    <xf numFmtId="0" fontId="1" fillId="3" borderId="12" xfId="0" applyFont="1" applyFill="1" applyBorder="1" applyAlignment="1" applyProtection="1"/>
    <xf numFmtId="0" fontId="1" fillId="3" borderId="22" xfId="0" applyFont="1" applyFill="1" applyBorder="1" applyAlignment="1" applyProtection="1"/>
    <xf numFmtId="41" fontId="9" fillId="3" borderId="22" xfId="0" applyNumberFormat="1" applyFont="1" applyFill="1" applyBorder="1" applyProtection="1"/>
    <xf numFmtId="43" fontId="0" fillId="0" borderId="19" xfId="0" applyNumberFormat="1" applyFont="1" applyFill="1" applyBorder="1" applyAlignment="1">
      <alignment horizontal="center"/>
    </xf>
    <xf numFmtId="43" fontId="1" fillId="3" borderId="18" xfId="0" applyNumberFormat="1" applyFont="1" applyFill="1" applyBorder="1" applyAlignment="1" applyProtection="1">
      <alignment horizontal="center"/>
    </xf>
    <xf numFmtId="43" fontId="0" fillId="2" borderId="17" xfId="0" applyNumberFormat="1" applyFill="1" applyBorder="1" applyProtection="1">
      <protection locked="0"/>
    </xf>
    <xf numFmtId="43" fontId="0" fillId="2" borderId="18" xfId="0" applyNumberFormat="1" applyFill="1" applyBorder="1" applyProtection="1">
      <protection locked="0"/>
    </xf>
    <xf numFmtId="0" fontId="0" fillId="0" borderId="8" xfId="0" applyBorder="1" applyProtection="1"/>
    <xf numFmtId="0" fontId="1" fillId="4" borderId="21" xfId="0" applyFont="1" applyFill="1" applyBorder="1" applyAlignment="1">
      <alignment horizontal="left"/>
    </xf>
    <xf numFmtId="0" fontId="1" fillId="4" borderId="29" xfId="0" applyFont="1" applyFill="1" applyBorder="1"/>
    <xf numFmtId="41" fontId="0" fillId="3" borderId="22" xfId="0" applyNumberFormat="1" applyFont="1" applyFill="1" applyBorder="1" applyAlignment="1" applyProtection="1">
      <alignment horizontal="center"/>
    </xf>
    <xf numFmtId="41" fontId="0" fillId="3" borderId="22" xfId="0" applyNumberFormat="1" applyFont="1" applyFill="1" applyBorder="1" applyProtection="1"/>
    <xf numFmtId="43" fontId="0" fillId="2" borderId="20" xfId="0" applyNumberFormat="1" applyFill="1" applyBorder="1" applyProtection="1">
      <protection locked="0"/>
    </xf>
    <xf numFmtId="43" fontId="0" fillId="0" borderId="20" xfId="0" applyNumberFormat="1" applyFont="1" applyFill="1" applyBorder="1" applyAlignment="1">
      <alignment horizontal="center"/>
    </xf>
    <xf numFmtId="41" fontId="0" fillId="3" borderId="14" xfId="0" applyNumberFormat="1" applyFill="1" applyBorder="1" applyProtection="1"/>
    <xf numFmtId="41" fontId="0" fillId="3" borderId="15" xfId="0" applyNumberFormat="1" applyFont="1" applyFill="1" applyBorder="1" applyProtection="1"/>
    <xf numFmtId="41" fontId="0" fillId="3" borderId="14" xfId="0" applyNumberFormat="1" applyFont="1" applyFill="1" applyBorder="1" applyProtection="1"/>
    <xf numFmtId="42" fontId="1" fillId="0" borderId="25" xfId="0" applyNumberFormat="1" applyFont="1" applyFill="1" applyBorder="1" applyAlignment="1">
      <alignment horizontal="center" wrapText="1"/>
    </xf>
    <xf numFmtId="42" fontId="1" fillId="0" borderId="26" xfId="0" applyNumberFormat="1" applyFont="1" applyFill="1" applyBorder="1" applyAlignment="1">
      <alignment horizontal="center" wrapText="1"/>
    </xf>
    <xf numFmtId="42" fontId="1" fillId="0" borderId="27" xfId="0" applyNumberFormat="1" applyFont="1" applyFill="1" applyBorder="1" applyAlignment="1">
      <alignment horizontal="center" wrapText="1"/>
    </xf>
    <xf numFmtId="42" fontId="1" fillId="0" borderId="27" xfId="0" applyNumberFormat="1" applyFont="1" applyFill="1" applyBorder="1" applyAlignment="1">
      <alignment horizontal="center"/>
    </xf>
    <xf numFmtId="41" fontId="1" fillId="0" borderId="25" xfId="0" applyNumberFormat="1" applyFont="1" applyFill="1" applyBorder="1" applyAlignment="1">
      <alignment horizontal="center" wrapText="1"/>
    </xf>
    <xf numFmtId="1" fontId="1" fillId="4" borderId="18" xfId="0" applyNumberFormat="1" applyFont="1" applyFill="1" applyBorder="1"/>
    <xf numFmtId="1" fontId="10" fillId="4" borderId="14" xfId="0" applyNumberFormat="1" applyFont="1" applyFill="1" applyBorder="1" applyAlignment="1" applyProtection="1">
      <alignment horizontal="center"/>
    </xf>
    <xf numFmtId="0" fontId="0" fillId="0" borderId="0" xfId="0" applyFill="1"/>
    <xf numFmtId="0" fontId="1" fillId="3" borderId="14" xfId="0" applyFont="1" applyFill="1" applyBorder="1" applyAlignment="1" applyProtection="1"/>
    <xf numFmtId="43" fontId="9" fillId="2" borderId="55" xfId="0" applyNumberFormat="1" applyFont="1" applyFill="1" applyBorder="1" applyProtection="1">
      <protection locked="0"/>
    </xf>
    <xf numFmtId="43" fontId="9" fillId="2" borderId="56" xfId="0" applyNumberFormat="1" applyFont="1" applyFill="1" applyBorder="1" applyProtection="1">
      <protection locked="0"/>
    </xf>
    <xf numFmtId="43" fontId="9" fillId="2" borderId="57" xfId="0" applyNumberFormat="1" applyFont="1" applyFill="1" applyBorder="1" applyProtection="1">
      <protection locked="0"/>
    </xf>
    <xf numFmtId="43" fontId="0" fillId="2" borderId="25" xfId="0" applyNumberFormat="1" applyFill="1" applyBorder="1" applyProtection="1">
      <protection locked="0"/>
    </xf>
    <xf numFmtId="43" fontId="0" fillId="2" borderId="26" xfId="0" applyNumberFormat="1" applyFont="1" applyFill="1" applyBorder="1" applyProtection="1">
      <protection locked="0"/>
    </xf>
    <xf numFmtId="43" fontId="0" fillId="2" borderId="27" xfId="0" applyNumberFormat="1" applyFont="1" applyFill="1" applyBorder="1" applyProtection="1">
      <protection locked="0"/>
    </xf>
    <xf numFmtId="43" fontId="0" fillId="2" borderId="25" xfId="0" applyNumberFormat="1" applyFont="1" applyFill="1" applyBorder="1" applyProtection="1">
      <protection locked="0"/>
    </xf>
    <xf numFmtId="0" fontId="0" fillId="0" borderId="0" xfId="0" applyBorder="1" applyAlignment="1">
      <alignment horizontal="center" vertical="center"/>
    </xf>
    <xf numFmtId="0" fontId="0" fillId="0" borderId="0" xfId="0" applyFill="1" applyBorder="1" applyAlignment="1">
      <alignment horizontal="center" vertical="center"/>
    </xf>
    <xf numFmtId="0" fontId="9" fillId="0" borderId="36" xfId="0" applyNumberFormat="1" applyFont="1" applyFill="1" applyBorder="1"/>
    <xf numFmtId="41" fontId="9" fillId="5" borderId="25" xfId="0" applyNumberFormat="1" applyFont="1" applyFill="1" applyBorder="1" applyProtection="1">
      <protection locked="0"/>
    </xf>
    <xf numFmtId="41" fontId="9" fillId="5" borderId="27" xfId="0" applyNumberFormat="1" applyFont="1" applyFill="1" applyBorder="1" applyProtection="1">
      <protection locked="0"/>
    </xf>
    <xf numFmtId="41" fontId="9" fillId="8" borderId="27" xfId="0" applyNumberFormat="1" applyFont="1" applyFill="1" applyBorder="1" applyProtection="1">
      <protection locked="0"/>
    </xf>
    <xf numFmtId="41" fontId="9" fillId="3" borderId="16" xfId="0" applyNumberFormat="1" applyFont="1" applyFill="1" applyBorder="1"/>
    <xf numFmtId="41" fontId="9" fillId="3" borderId="54" xfId="0" applyNumberFormat="1" applyFont="1" applyFill="1" applyBorder="1"/>
    <xf numFmtId="41" fontId="9" fillId="3" borderId="46" xfId="0" applyNumberFormat="1" applyFont="1" applyFill="1" applyBorder="1"/>
    <xf numFmtId="41" fontId="9" fillId="3" borderId="21" xfId="0" applyNumberFormat="1" applyFont="1" applyFill="1" applyBorder="1"/>
    <xf numFmtId="41" fontId="9" fillId="3" borderId="29" xfId="0" applyNumberFormat="1" applyFont="1" applyFill="1" applyBorder="1"/>
    <xf numFmtId="41" fontId="9" fillId="3" borderId="41" xfId="0" applyNumberFormat="1" applyFont="1" applyFill="1" applyBorder="1"/>
    <xf numFmtId="0" fontId="9" fillId="0" borderId="37" xfId="0" applyNumberFormat="1" applyFont="1" applyFill="1" applyBorder="1"/>
    <xf numFmtId="41" fontId="9" fillId="4" borderId="16" xfId="0" applyNumberFormat="1" applyFont="1" applyFill="1" applyBorder="1"/>
    <xf numFmtId="41" fontId="9" fillId="4" borderId="54" xfId="0" applyNumberFormat="1" applyFont="1" applyFill="1" applyBorder="1"/>
    <xf numFmtId="41" fontId="9" fillId="4" borderId="46" xfId="0" applyNumberFormat="1" applyFont="1" applyFill="1" applyBorder="1"/>
    <xf numFmtId="41" fontId="9" fillId="0" borderId="37" xfId="0" applyNumberFormat="1" applyFont="1" applyFill="1" applyBorder="1"/>
    <xf numFmtId="41" fontId="9" fillId="3" borderId="7" xfId="0" applyNumberFormat="1" applyFont="1" applyFill="1" applyBorder="1"/>
    <xf numFmtId="41" fontId="9" fillId="3" borderId="0" xfId="0" applyNumberFormat="1" applyFont="1" applyFill="1" applyBorder="1"/>
    <xf numFmtId="41" fontId="9" fillId="3" borderId="8" xfId="0" applyNumberFormat="1" applyFont="1" applyFill="1" applyBorder="1"/>
    <xf numFmtId="41" fontId="9" fillId="7" borderId="7" xfId="0" applyNumberFormat="1" applyFont="1" applyFill="1" applyBorder="1"/>
    <xf numFmtId="41" fontId="9" fillId="7" borderId="0" xfId="0" applyNumberFormat="1" applyFont="1" applyFill="1" applyBorder="1"/>
    <xf numFmtId="41" fontId="9" fillId="7" borderId="8" xfId="0" applyNumberFormat="1" applyFont="1" applyFill="1" applyBorder="1"/>
    <xf numFmtId="41" fontId="0" fillId="3" borderId="4" xfId="0" applyNumberFormat="1" applyFont="1" applyFill="1" applyBorder="1"/>
    <xf numFmtId="41" fontId="0" fillId="3" borderId="6" xfId="0" applyNumberFormat="1" applyFont="1" applyFill="1" applyBorder="1"/>
    <xf numFmtId="41" fontId="0" fillId="3" borderId="10" xfId="0" applyNumberFormat="1" applyFont="1" applyFill="1" applyBorder="1"/>
    <xf numFmtId="0" fontId="0" fillId="3" borderId="4" xfId="0" applyFont="1" applyFill="1" applyBorder="1"/>
    <xf numFmtId="0" fontId="0" fillId="3" borderId="6" xfId="0" applyFont="1" applyFill="1" applyBorder="1"/>
    <xf numFmtId="0" fontId="0" fillId="3" borderId="10" xfId="0" applyFont="1" applyFill="1" applyBorder="1"/>
    <xf numFmtId="41" fontId="9" fillId="3" borderId="14" xfId="0" applyNumberFormat="1" applyFont="1" applyFill="1" applyBorder="1" applyProtection="1"/>
    <xf numFmtId="41" fontId="9" fillId="3" borderId="15" xfId="0" applyNumberFormat="1" applyFont="1" applyFill="1" applyBorder="1" applyProtection="1"/>
    <xf numFmtId="0" fontId="9" fillId="0" borderId="38" xfId="0" applyNumberFormat="1" applyFont="1" applyFill="1" applyBorder="1"/>
    <xf numFmtId="41" fontId="9" fillId="0" borderId="38" xfId="0" applyNumberFormat="1" applyFont="1" applyFill="1" applyBorder="1"/>
    <xf numFmtId="41" fontId="0" fillId="4" borderId="16" xfId="0" applyNumberFormat="1" applyFont="1" applyFill="1" applyBorder="1"/>
    <xf numFmtId="41" fontId="0" fillId="4" borderId="54" xfId="0" applyNumberFormat="1" applyFont="1" applyFill="1" applyBorder="1"/>
    <xf numFmtId="41" fontId="0" fillId="4" borderId="46" xfId="0" applyNumberFormat="1" applyFont="1" applyFill="1" applyBorder="1"/>
    <xf numFmtId="41" fontId="0" fillId="0" borderId="37" xfId="0" applyNumberFormat="1" applyFont="1" applyFill="1" applyBorder="1" applyProtection="1"/>
    <xf numFmtId="41" fontId="0" fillId="0" borderId="37" xfId="0" applyNumberFormat="1" applyFont="1" applyFill="1" applyBorder="1"/>
    <xf numFmtId="41" fontId="0" fillId="0" borderId="36" xfId="0" applyNumberFormat="1" applyFont="1" applyFill="1" applyBorder="1" applyProtection="1"/>
    <xf numFmtId="41" fontId="0" fillId="0" borderId="38" xfId="0" applyNumberFormat="1" applyFont="1" applyFill="1" applyBorder="1" applyProtection="1"/>
    <xf numFmtId="41" fontId="0" fillId="0" borderId="38" xfId="0" applyNumberFormat="1" applyFont="1" applyFill="1" applyBorder="1"/>
    <xf numFmtId="10" fontId="12" fillId="0" borderId="0" xfId="0" applyNumberFormat="1" applyFont="1" applyBorder="1" applyAlignment="1">
      <alignment horizontal="right"/>
    </xf>
    <xf numFmtId="39" fontId="0" fillId="2" borderId="13" xfId="0" applyNumberFormat="1" applyFill="1" applyBorder="1" applyAlignment="1" applyProtection="1">
      <protection locked="0"/>
    </xf>
    <xf numFmtId="43" fontId="0" fillId="0" borderId="5" xfId="0" applyNumberFormat="1" applyFont="1" applyFill="1" applyBorder="1" applyAlignment="1" applyProtection="1">
      <alignment horizontal="center"/>
    </xf>
    <xf numFmtId="164" fontId="9" fillId="0" borderId="7" xfId="0" applyNumberFormat="1" applyFont="1" applyFill="1" applyBorder="1" applyAlignment="1" applyProtection="1">
      <alignment horizontal="center"/>
    </xf>
    <xf numFmtId="43" fontId="0" fillId="0" borderId="0" xfId="0" applyNumberFormat="1" applyFill="1" applyBorder="1"/>
    <xf numFmtId="44" fontId="0" fillId="0" borderId="0" xfId="0" applyNumberFormat="1" applyFill="1" applyBorder="1"/>
    <xf numFmtId="0" fontId="0" fillId="0" borderId="6" xfId="0" applyFill="1" applyBorder="1"/>
    <xf numFmtId="0" fontId="0" fillId="0" borderId="3" xfId="0" applyFill="1" applyBorder="1"/>
    <xf numFmtId="0" fontId="0" fillId="0" borderId="12" xfId="0" applyFill="1" applyBorder="1" applyAlignment="1"/>
    <xf numFmtId="0" fontId="0" fillId="0" borderId="39" xfId="0" applyFill="1" applyBorder="1" applyAlignment="1"/>
    <xf numFmtId="0" fontId="0" fillId="0" borderId="12" xfId="0" applyBorder="1" applyAlignment="1"/>
    <xf numFmtId="0" fontId="0" fillId="0" borderId="39" xfId="0" applyBorder="1" applyAlignment="1"/>
    <xf numFmtId="42" fontId="6" fillId="0" borderId="5" xfId="0" applyNumberFormat="1" applyFont="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1" fillId="0" borderId="0" xfId="0" applyFont="1" applyFill="1" applyBorder="1" applyAlignment="1">
      <alignment horizontal="center"/>
    </xf>
    <xf numFmtId="0" fontId="0" fillId="0" borderId="0" xfId="0" applyBorder="1" applyAlignment="1">
      <alignment horizontal="center"/>
    </xf>
    <xf numFmtId="42" fontId="1" fillId="0" borderId="0" xfId="0" applyNumberFormat="1" applyFont="1" applyBorder="1" applyAlignment="1">
      <alignment horizontal="center"/>
    </xf>
    <xf numFmtId="0" fontId="1" fillId="0" borderId="0" xfId="0" applyFont="1" applyBorder="1" applyAlignment="1">
      <alignment horizontal="center"/>
    </xf>
    <xf numFmtId="1" fontId="1" fillId="0" borderId="0" xfId="0" applyNumberFormat="1" applyFont="1" applyFill="1" applyBorder="1" applyAlignment="1">
      <alignment horizontal="center"/>
    </xf>
    <xf numFmtId="1" fontId="0" fillId="9" borderId="1" xfId="0" applyNumberFormat="1" applyFill="1" applyBorder="1" applyAlignment="1" applyProtection="1">
      <alignment horizontal="center"/>
      <protection locked="0"/>
    </xf>
    <xf numFmtId="0" fontId="0" fillId="9" borderId="1" xfId="0" applyFill="1" applyBorder="1" applyAlignment="1" applyProtection="1">
      <alignment horizontal="center"/>
      <protection locked="0"/>
    </xf>
    <xf numFmtId="0" fontId="0" fillId="9" borderId="9" xfId="0" applyFill="1" applyBorder="1" applyAlignment="1" applyProtection="1">
      <alignment horizontal="center"/>
      <protection locked="0"/>
    </xf>
    <xf numFmtId="1" fontId="0" fillId="9" borderId="0" xfId="0" applyNumberFormat="1" applyFill="1" applyBorder="1" applyAlignment="1" applyProtection="1">
      <alignment horizontal="center"/>
      <protection locked="0"/>
    </xf>
    <xf numFmtId="0" fontId="0" fillId="9" borderId="0" xfId="0" applyFill="1" applyBorder="1" applyAlignment="1" applyProtection="1">
      <alignment horizontal="center"/>
      <protection locked="0"/>
    </xf>
    <xf numFmtId="1" fontId="0" fillId="9" borderId="6" xfId="0" applyNumberFormat="1" applyFill="1" applyBorder="1" applyAlignment="1" applyProtection="1">
      <alignment horizontal="center"/>
      <protection locked="0"/>
    </xf>
    <xf numFmtId="0" fontId="0" fillId="9" borderId="6" xfId="0" applyFill="1" applyBorder="1" applyAlignment="1" applyProtection="1">
      <alignment horizontal="center"/>
      <protection locked="0"/>
    </xf>
    <xf numFmtId="0" fontId="0" fillId="9" borderId="10" xfId="0" applyFill="1" applyBorder="1" applyAlignment="1" applyProtection="1">
      <alignment horizontal="center"/>
      <protection locked="0"/>
    </xf>
    <xf numFmtId="0" fontId="7" fillId="0" borderId="5"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10" xfId="0" applyFont="1" applyBorder="1" applyAlignment="1" applyProtection="1">
      <alignment horizontal="center"/>
      <protection locked="0"/>
    </xf>
    <xf numFmtId="42" fontId="8" fillId="0" borderId="5" xfId="0"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8" fillId="0" borderId="10" xfId="0" applyFont="1" applyBorder="1" applyAlignment="1" applyProtection="1">
      <alignment horizontal="center"/>
      <protection locked="0"/>
    </xf>
    <xf numFmtId="41" fontId="1" fillId="0" borderId="24" xfId="0" applyNumberFormat="1" applyFont="1" applyBorder="1" applyAlignment="1">
      <alignment horizontal="center"/>
    </xf>
    <xf numFmtId="42" fontId="0" fillId="9" borderId="14" xfId="0" applyNumberFormat="1" applyFont="1" applyFill="1" applyBorder="1" applyAlignment="1" applyProtection="1">
      <protection locked="0"/>
    </xf>
    <xf numFmtId="0" fontId="0" fillId="9" borderId="15" xfId="0" applyFill="1" applyBorder="1" applyAlignment="1" applyProtection="1">
      <protection locked="0"/>
    </xf>
    <xf numFmtId="44" fontId="0" fillId="9" borderId="16" xfId="0" applyNumberFormat="1" applyFont="1" applyFill="1" applyBorder="1" applyAlignment="1" applyProtection="1">
      <protection locked="0"/>
    </xf>
    <xf numFmtId="44" fontId="0" fillId="9" borderId="46" xfId="0" applyNumberFormat="1" applyFill="1" applyBorder="1" applyAlignment="1" applyProtection="1">
      <protection locked="0"/>
    </xf>
    <xf numFmtId="42" fontId="0" fillId="0" borderId="4" xfId="0" applyNumberFormat="1" applyFont="1" applyFill="1" applyBorder="1" applyAlignment="1"/>
    <xf numFmtId="0" fontId="0" fillId="0" borderId="10" xfId="0" applyBorder="1" applyAlignment="1"/>
    <xf numFmtId="42" fontId="0" fillId="9" borderId="42" xfId="0" applyNumberFormat="1" applyFont="1" applyFill="1" applyBorder="1" applyAlignment="1" applyProtection="1">
      <protection locked="0"/>
    </xf>
    <xf numFmtId="0" fontId="0" fillId="0" borderId="43" xfId="0" applyBorder="1" applyAlignment="1" applyProtection="1">
      <protection locked="0"/>
    </xf>
    <xf numFmtId="44" fontId="0" fillId="9" borderId="42" xfId="0" applyNumberFormat="1" applyFont="1" applyFill="1" applyBorder="1" applyAlignment="1" applyProtection="1">
      <protection locked="0"/>
    </xf>
    <xf numFmtId="0" fontId="0" fillId="0" borderId="59" xfId="0" applyNumberFormat="1" applyBorder="1" applyAlignment="1">
      <alignment vertical="top" wrapText="1"/>
    </xf>
    <xf numFmtId="0" fontId="0" fillId="0" borderId="60" xfId="0" applyBorder="1" applyAlignment="1">
      <alignment vertical="top" wrapText="1"/>
    </xf>
    <xf numFmtId="0" fontId="0" fillId="0" borderId="61" xfId="0" applyBorder="1" applyAlignment="1">
      <alignment vertical="top" wrapText="1"/>
    </xf>
    <xf numFmtId="0" fontId="0" fillId="0" borderId="62" xfId="0" applyBorder="1" applyAlignment="1">
      <alignment vertical="top" wrapText="1"/>
    </xf>
    <xf numFmtId="0" fontId="0" fillId="0" borderId="0" xfId="0" applyBorder="1" applyAlignment="1">
      <alignment vertical="top" wrapText="1"/>
    </xf>
    <xf numFmtId="0" fontId="0" fillId="0" borderId="63" xfId="0" applyBorder="1" applyAlignment="1">
      <alignment vertical="top" wrapText="1"/>
    </xf>
    <xf numFmtId="0" fontId="0" fillId="0" borderId="58" xfId="0" applyBorder="1" applyAlignment="1">
      <alignment vertical="top" wrapText="1"/>
    </xf>
    <xf numFmtId="0" fontId="0" fillId="0" borderId="54" xfId="0" applyBorder="1" applyAlignment="1">
      <alignment vertical="top" wrapText="1"/>
    </xf>
    <xf numFmtId="0" fontId="0" fillId="0" borderId="64" xfId="0" applyBorder="1" applyAlignment="1">
      <alignment vertical="top" wrapText="1"/>
    </xf>
    <xf numFmtId="0" fontId="0" fillId="0" borderId="59" xfId="0" applyBorder="1" applyAlignment="1">
      <alignment vertical="top" wrapText="1"/>
    </xf>
    <xf numFmtId="44" fontId="0" fillId="9" borderId="25" xfId="0" applyNumberFormat="1" applyFill="1" applyBorder="1" applyAlignment="1" applyProtection="1">
      <protection locked="0"/>
    </xf>
    <xf numFmtId="44" fontId="0" fillId="9" borderId="27" xfId="0" applyNumberFormat="1" applyFill="1" applyBorder="1" applyAlignment="1" applyProtection="1">
      <protection locked="0"/>
    </xf>
    <xf numFmtId="44" fontId="0" fillId="0" borderId="44" xfId="0" applyNumberFormat="1" applyBorder="1" applyAlignment="1"/>
    <xf numFmtId="44" fontId="0" fillId="0" borderId="45" xfId="0" applyNumberFormat="1" applyBorder="1" applyAlignment="1"/>
    <xf numFmtId="44" fontId="0" fillId="9" borderId="14" xfId="0" applyNumberFormat="1" applyFont="1" applyFill="1" applyBorder="1" applyAlignment="1" applyProtection="1">
      <protection locked="0"/>
    </xf>
    <xf numFmtId="44" fontId="0" fillId="9" borderId="15" xfId="0" applyNumberFormat="1" applyFont="1" applyFill="1" applyBorder="1" applyAlignment="1" applyProtection="1">
      <protection locked="0"/>
    </xf>
    <xf numFmtId="42" fontId="1" fillId="0" borderId="42" xfId="0" applyNumberFormat="1" applyFont="1" applyFill="1" applyBorder="1" applyAlignment="1">
      <alignment horizontal="center"/>
    </xf>
    <xf numFmtId="0" fontId="0" fillId="0" borderId="47" xfId="0" applyFill="1" applyBorder="1" applyAlignment="1">
      <alignment horizontal="center"/>
    </xf>
    <xf numFmtId="0" fontId="0" fillId="0" borderId="43" xfId="0" applyFill="1" applyBorder="1" applyAlignment="1">
      <alignment horizontal="center"/>
    </xf>
    <xf numFmtId="41" fontId="1" fillId="0" borderId="24" xfId="0" applyNumberFormat="1" applyFont="1" applyBorder="1" applyAlignment="1" applyProtection="1">
      <alignment horizontal="center"/>
    </xf>
    <xf numFmtId="41" fontId="0" fillId="0" borderId="24" xfId="0" applyNumberFormat="1" applyBorder="1" applyAlignment="1" applyProtection="1">
      <alignment horizontal="center"/>
    </xf>
    <xf numFmtId="42" fontId="1" fillId="0" borderId="48" xfId="0" applyNumberFormat="1" applyFont="1" applyFill="1" applyBorder="1" applyAlignment="1">
      <alignment horizontal="center"/>
    </xf>
    <xf numFmtId="42" fontId="1" fillId="0" borderId="49" xfId="0" applyNumberFormat="1" applyFont="1" applyFill="1" applyBorder="1" applyAlignment="1">
      <alignment horizontal="center"/>
    </xf>
    <xf numFmtId="42" fontId="1" fillId="0" borderId="50" xfId="0" applyNumberFormat="1" applyFont="1" applyFill="1" applyBorder="1" applyAlignment="1">
      <alignment horizontal="center"/>
    </xf>
    <xf numFmtId="0" fontId="1" fillId="0" borderId="7" xfId="0" applyFont="1" applyBorder="1" applyAlignment="1"/>
    <xf numFmtId="0" fontId="1" fillId="0" borderId="0" xfId="0" applyFont="1" applyBorder="1" applyAlignment="1"/>
    <xf numFmtId="0" fontId="1" fillId="0" borderId="7" xfId="0" applyFont="1" applyBorder="1" applyAlignment="1">
      <alignment horizontal="right"/>
    </xf>
    <xf numFmtId="0" fontId="1" fillId="0" borderId="0" xfId="0" applyFont="1" applyBorder="1" applyAlignment="1">
      <alignment horizontal="right"/>
    </xf>
    <xf numFmtId="0" fontId="1" fillId="0" borderId="21" xfId="0" applyFont="1" applyBorder="1" applyAlignment="1"/>
    <xf numFmtId="0" fontId="1" fillId="0" borderId="29" xfId="0" applyFont="1" applyBorder="1" applyAlignment="1"/>
    <xf numFmtId="41" fontId="0" fillId="0" borderId="24" xfId="0" applyNumberFormat="1" applyFont="1" applyBorder="1" applyAlignment="1" applyProtection="1">
      <alignment horizontal="center"/>
    </xf>
    <xf numFmtId="44" fontId="0" fillId="0" borderId="0" xfId="0" applyNumberFormat="1" applyBorder="1" applyAlignment="1"/>
    <xf numFmtId="0" fontId="0" fillId="0" borderId="5" xfId="0" applyBorder="1" applyAlignment="1" applyProtection="1">
      <alignment wrapText="1"/>
      <protection locked="0"/>
    </xf>
    <xf numFmtId="0" fontId="0" fillId="0" borderId="1" xfId="0" applyBorder="1" applyAlignment="1" applyProtection="1">
      <alignment wrapText="1"/>
      <protection locked="0"/>
    </xf>
    <xf numFmtId="0" fontId="0" fillId="0" borderId="9" xfId="0" applyBorder="1" applyAlignment="1" applyProtection="1">
      <alignment wrapText="1"/>
      <protection locked="0"/>
    </xf>
    <xf numFmtId="0" fontId="0" fillId="0" borderId="4" xfId="0" applyBorder="1" applyAlignment="1" applyProtection="1">
      <alignment wrapText="1"/>
      <protection locked="0"/>
    </xf>
    <xf numFmtId="0" fontId="0" fillId="0" borderId="6" xfId="0" applyBorder="1" applyAlignment="1" applyProtection="1">
      <alignment wrapText="1"/>
      <protection locked="0"/>
    </xf>
    <xf numFmtId="0" fontId="0" fillId="0" borderId="10" xfId="0" applyBorder="1" applyAlignment="1" applyProtection="1">
      <alignment wrapText="1"/>
      <protection locked="0"/>
    </xf>
    <xf numFmtId="0" fontId="0" fillId="0" borderId="1" xfId="0" applyFill="1" applyBorder="1" applyAlignment="1">
      <alignment wrapText="1"/>
    </xf>
    <xf numFmtId="0" fontId="0" fillId="0" borderId="1" xfId="0" applyBorder="1" applyAlignment="1">
      <alignment wrapText="1"/>
    </xf>
    <xf numFmtId="0" fontId="0" fillId="0" borderId="9" xfId="0" applyBorder="1" applyAlignment="1">
      <alignment wrapText="1"/>
    </xf>
    <xf numFmtId="0" fontId="0" fillId="0" borderId="0" xfId="0" applyBorder="1" applyAlignment="1">
      <alignment wrapText="1"/>
    </xf>
    <xf numFmtId="0" fontId="0" fillId="0" borderId="0" xfId="0" applyAlignment="1">
      <alignment wrapText="1"/>
    </xf>
    <xf numFmtId="0" fontId="0" fillId="0" borderId="8" xfId="0" applyBorder="1" applyAlignment="1">
      <alignment wrapText="1"/>
    </xf>
    <xf numFmtId="0" fontId="0" fillId="0" borderId="0"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380"/>
  <sheetViews>
    <sheetView tabSelected="1" zoomScaleNormal="100" workbookViewId="0">
      <selection activeCell="C4" sqref="C4:H4"/>
    </sheetView>
  </sheetViews>
  <sheetFormatPr defaultRowHeight="15" x14ac:dyDescent="0.25"/>
  <cols>
    <col min="1" max="1" width="9.42578125" customWidth="1"/>
    <col min="2" max="2" width="27.140625" customWidth="1"/>
    <col min="3" max="3" width="5" customWidth="1"/>
    <col min="4" max="4" width="18.7109375" customWidth="1"/>
    <col min="5" max="14" width="9.42578125" customWidth="1"/>
    <col min="15" max="15" width="16.140625" customWidth="1"/>
    <col min="16" max="16" width="15.28515625" customWidth="1"/>
    <col min="17" max="17" width="9.42578125" customWidth="1"/>
  </cols>
  <sheetData>
    <row r="1" spans="1:17" ht="19.5" thickBot="1" x14ac:dyDescent="0.35">
      <c r="A1" s="281" t="s">
        <v>314</v>
      </c>
    </row>
    <row r="2" spans="1:17" ht="15" customHeight="1" x14ac:dyDescent="0.25">
      <c r="A2" s="87"/>
      <c r="B2" s="41"/>
      <c r="C2" s="41"/>
      <c r="D2" s="41"/>
      <c r="E2" s="41"/>
      <c r="F2" s="41"/>
      <c r="G2" s="41"/>
      <c r="H2" s="41"/>
      <c r="I2" s="41"/>
      <c r="J2" s="41"/>
      <c r="K2" s="41"/>
      <c r="L2" s="41"/>
      <c r="M2" s="41"/>
      <c r="N2" s="41"/>
      <c r="O2" s="42"/>
      <c r="P2" s="8"/>
      <c r="Q2" s="8"/>
    </row>
    <row r="3" spans="1:17" ht="15" customHeight="1" thickBot="1" x14ac:dyDescent="0.3">
      <c r="A3" s="81"/>
      <c r="B3" s="8"/>
      <c r="C3" s="8"/>
      <c r="D3" s="8"/>
      <c r="E3" s="8"/>
      <c r="F3" s="8"/>
      <c r="G3" s="8"/>
      <c r="H3" s="8"/>
      <c r="I3" s="8"/>
      <c r="J3" s="8"/>
      <c r="K3" s="8"/>
      <c r="L3" s="8"/>
      <c r="M3" s="8"/>
      <c r="N3" s="8"/>
      <c r="O3" s="40"/>
      <c r="P3" s="8"/>
      <c r="Q3" s="8"/>
    </row>
    <row r="4" spans="1:17" ht="15" customHeight="1" x14ac:dyDescent="0.25">
      <c r="A4" s="81"/>
      <c r="B4" s="88" t="s">
        <v>285</v>
      </c>
      <c r="C4" s="430"/>
      <c r="D4" s="431"/>
      <c r="E4" s="431"/>
      <c r="F4" s="431"/>
      <c r="G4" s="431"/>
      <c r="H4" s="432"/>
      <c r="I4" s="3"/>
      <c r="J4" s="8"/>
      <c r="K4" s="8"/>
      <c r="L4" s="8"/>
      <c r="M4" s="8"/>
      <c r="N4" s="8"/>
      <c r="O4" s="40"/>
      <c r="P4" s="8"/>
      <c r="Q4" s="8"/>
    </row>
    <row r="5" spans="1:17" ht="15" customHeight="1" x14ac:dyDescent="0.25">
      <c r="A5" s="81"/>
      <c r="B5" s="81"/>
      <c r="C5" s="32"/>
      <c r="D5" s="3"/>
      <c r="E5" s="3"/>
      <c r="F5" s="3"/>
      <c r="G5" s="3"/>
      <c r="H5" s="38"/>
      <c r="I5" s="3"/>
      <c r="J5" s="8"/>
      <c r="K5" s="8"/>
      <c r="L5" s="8"/>
      <c r="M5" s="8"/>
      <c r="N5" s="8"/>
      <c r="O5" s="40"/>
      <c r="P5" s="8"/>
      <c r="Q5" s="8"/>
    </row>
    <row r="6" spans="1:17" ht="15" customHeight="1" x14ac:dyDescent="0.25">
      <c r="A6" s="81"/>
      <c r="B6" s="89" t="s">
        <v>25</v>
      </c>
      <c r="C6" s="433">
        <v>2014</v>
      </c>
      <c r="D6" s="434"/>
      <c r="E6" s="3"/>
      <c r="F6" s="3"/>
      <c r="G6" s="3"/>
      <c r="H6" s="38"/>
      <c r="I6" s="3"/>
      <c r="J6" s="8"/>
      <c r="K6" s="8"/>
      <c r="L6" s="8"/>
      <c r="M6" s="8"/>
      <c r="N6" s="8"/>
      <c r="O6" s="40"/>
      <c r="P6" s="8"/>
      <c r="Q6" s="8"/>
    </row>
    <row r="7" spans="1:17" ht="15" customHeight="1" x14ac:dyDescent="0.25">
      <c r="A7" s="81"/>
      <c r="B7" s="81"/>
      <c r="C7" s="32"/>
      <c r="D7" s="3"/>
      <c r="E7" s="3"/>
      <c r="F7" s="3"/>
      <c r="G7" s="3"/>
      <c r="H7" s="38"/>
      <c r="I7" s="3"/>
      <c r="J7" s="8"/>
      <c r="K7" s="8"/>
      <c r="L7" s="8"/>
      <c r="M7" s="8"/>
      <c r="N7" s="8"/>
      <c r="O7" s="40"/>
      <c r="P7" s="8"/>
      <c r="Q7" s="8"/>
    </row>
    <row r="8" spans="1:17" ht="15" customHeight="1" x14ac:dyDescent="0.25">
      <c r="A8" s="81"/>
      <c r="B8" s="89" t="s">
        <v>26</v>
      </c>
      <c r="C8" s="433" t="s">
        <v>28</v>
      </c>
      <c r="D8" s="434"/>
      <c r="E8" s="434"/>
      <c r="F8" s="3"/>
      <c r="G8" s="3"/>
      <c r="H8" s="38"/>
      <c r="I8" s="3"/>
      <c r="J8" s="8"/>
      <c r="K8" s="8"/>
      <c r="L8" s="8"/>
      <c r="M8" s="8"/>
      <c r="N8" s="8"/>
      <c r="O8" s="40"/>
      <c r="P8" s="8"/>
      <c r="Q8" s="8"/>
    </row>
    <row r="9" spans="1:17" ht="15" customHeight="1" x14ac:dyDescent="0.25">
      <c r="A9" s="81"/>
      <c r="B9" s="81"/>
      <c r="C9" s="32"/>
      <c r="D9" s="3"/>
      <c r="E9" s="3"/>
      <c r="F9" s="3"/>
      <c r="G9" s="3"/>
      <c r="H9" s="38"/>
      <c r="I9" s="3"/>
      <c r="J9" s="8"/>
      <c r="K9" s="8"/>
      <c r="L9" s="8"/>
      <c r="M9" s="8"/>
      <c r="N9" s="8"/>
      <c r="O9" s="40"/>
      <c r="P9" s="8"/>
      <c r="Q9" s="8"/>
    </row>
    <row r="10" spans="1:17" ht="15" customHeight="1" thickBot="1" x14ac:dyDescent="0.3">
      <c r="A10" s="81"/>
      <c r="B10" s="90" t="s">
        <v>286</v>
      </c>
      <c r="C10" s="435"/>
      <c r="D10" s="436"/>
      <c r="E10" s="436"/>
      <c r="F10" s="436"/>
      <c r="G10" s="436"/>
      <c r="H10" s="437"/>
      <c r="I10" s="3"/>
      <c r="J10" s="8"/>
      <c r="K10" s="8"/>
      <c r="L10" s="8"/>
      <c r="M10" s="8"/>
      <c r="N10" s="8"/>
      <c r="O10" s="40"/>
      <c r="P10" s="8"/>
      <c r="Q10" s="8"/>
    </row>
    <row r="11" spans="1:17" ht="15" customHeight="1" x14ac:dyDescent="0.25">
      <c r="A11" s="81"/>
      <c r="B11" s="45"/>
      <c r="C11" s="32"/>
      <c r="D11" s="3"/>
      <c r="E11" s="3"/>
      <c r="F11" s="3"/>
      <c r="G11" s="3"/>
      <c r="H11" s="3"/>
      <c r="I11" s="3"/>
      <c r="J11" s="8"/>
      <c r="K11" s="8"/>
      <c r="L11" s="8"/>
      <c r="M11" s="8"/>
      <c r="N11" s="8"/>
      <c r="O11" s="40"/>
      <c r="P11" s="8"/>
      <c r="Q11" s="8"/>
    </row>
    <row r="12" spans="1:17" ht="15" customHeight="1" x14ac:dyDescent="0.25">
      <c r="A12" s="81"/>
      <c r="B12" s="8"/>
      <c r="C12" s="8"/>
      <c r="D12" s="8"/>
      <c r="E12" s="8"/>
      <c r="F12" s="8"/>
      <c r="G12" s="8"/>
      <c r="H12" s="8"/>
      <c r="I12" s="8"/>
      <c r="J12" s="8"/>
      <c r="K12" s="8"/>
      <c r="L12" s="8"/>
      <c r="M12" s="8"/>
      <c r="N12" s="8"/>
      <c r="O12" s="40"/>
      <c r="P12" s="8"/>
      <c r="Q12" s="8"/>
    </row>
    <row r="13" spans="1:17" ht="15" customHeight="1" x14ac:dyDescent="0.25">
      <c r="A13" s="81"/>
      <c r="B13" s="8"/>
      <c r="C13" s="8"/>
      <c r="D13" s="8"/>
      <c r="E13" s="8"/>
      <c r="F13" s="8"/>
      <c r="G13" s="8"/>
      <c r="H13" s="8"/>
      <c r="I13" s="8"/>
      <c r="J13" s="8"/>
      <c r="K13" s="8"/>
      <c r="L13" s="8"/>
      <c r="M13" s="8"/>
      <c r="N13" s="8"/>
      <c r="O13" s="40"/>
      <c r="P13" s="8"/>
      <c r="Q13" s="8"/>
    </row>
    <row r="14" spans="1:17" ht="15" customHeight="1" x14ac:dyDescent="0.25">
      <c r="A14" s="81"/>
      <c r="B14" s="8"/>
      <c r="C14" s="8"/>
      <c r="D14" s="8"/>
      <c r="E14" s="8"/>
      <c r="F14" s="8"/>
      <c r="G14" s="8"/>
      <c r="H14" s="8"/>
      <c r="I14" s="8"/>
      <c r="J14" s="8"/>
      <c r="K14" s="8"/>
      <c r="L14" s="8"/>
      <c r="M14" s="8"/>
      <c r="N14" s="8"/>
      <c r="O14" s="40"/>
      <c r="P14" s="8"/>
      <c r="Q14" s="8"/>
    </row>
    <row r="15" spans="1:17" ht="15" customHeight="1" x14ac:dyDescent="0.25">
      <c r="A15" s="81"/>
      <c r="B15" s="8"/>
      <c r="C15" s="8"/>
      <c r="D15" s="8"/>
      <c r="E15" s="8"/>
      <c r="F15" s="8"/>
      <c r="G15" s="8"/>
      <c r="H15" s="8"/>
      <c r="I15" s="8"/>
      <c r="J15" s="8"/>
      <c r="K15" s="8"/>
      <c r="L15" s="8"/>
      <c r="M15" s="8"/>
      <c r="N15" s="8"/>
      <c r="O15" s="40"/>
      <c r="P15" s="8"/>
      <c r="Q15" s="8"/>
    </row>
    <row r="16" spans="1:17" ht="15" customHeight="1" x14ac:dyDescent="0.25">
      <c r="A16" s="81"/>
      <c r="B16" s="8"/>
      <c r="C16" s="8"/>
      <c r="D16" s="8"/>
      <c r="E16" s="8"/>
      <c r="F16" s="8"/>
      <c r="G16" s="8"/>
      <c r="H16" s="8"/>
      <c r="I16" s="8"/>
      <c r="J16" s="8"/>
      <c r="K16" s="8"/>
      <c r="L16" s="8"/>
      <c r="M16" s="8"/>
      <c r="N16" s="8"/>
      <c r="O16" s="40"/>
      <c r="P16" s="8"/>
      <c r="Q16" s="8"/>
    </row>
    <row r="17" spans="1:17" ht="15" customHeight="1" x14ac:dyDescent="0.25">
      <c r="A17" s="81"/>
      <c r="B17" s="8"/>
      <c r="C17" s="8"/>
      <c r="D17" s="8"/>
      <c r="E17" s="8"/>
      <c r="F17" s="8"/>
      <c r="G17" s="8"/>
      <c r="H17" s="8"/>
      <c r="I17" s="8"/>
      <c r="J17" s="8"/>
      <c r="K17" s="8"/>
      <c r="L17" s="8"/>
      <c r="M17" s="8"/>
      <c r="N17" s="8"/>
      <c r="O17" s="40"/>
      <c r="P17" s="8"/>
      <c r="Q17" s="8"/>
    </row>
    <row r="18" spans="1:17" ht="15" customHeight="1" x14ac:dyDescent="0.25">
      <c r="A18" s="81"/>
      <c r="B18" s="8"/>
      <c r="C18" s="8"/>
      <c r="D18" s="8"/>
      <c r="E18" s="8"/>
      <c r="F18" s="8"/>
      <c r="G18" s="8"/>
      <c r="H18" s="8"/>
      <c r="I18" s="8"/>
      <c r="J18" s="8"/>
      <c r="K18" s="8"/>
      <c r="L18" s="8"/>
      <c r="M18" s="8"/>
      <c r="N18" s="8"/>
      <c r="O18" s="40"/>
      <c r="P18" s="8"/>
      <c r="Q18" s="8"/>
    </row>
    <row r="19" spans="1:17" ht="15" customHeight="1" x14ac:dyDescent="0.25">
      <c r="A19" s="81"/>
      <c r="B19" s="8"/>
      <c r="C19" s="8"/>
      <c r="D19" s="8"/>
      <c r="E19" s="8"/>
      <c r="F19" s="8"/>
      <c r="G19" s="8"/>
      <c r="H19" s="8"/>
      <c r="I19" s="8"/>
      <c r="J19" s="8"/>
      <c r="K19" s="8"/>
      <c r="L19" s="8"/>
      <c r="M19" s="8"/>
      <c r="N19" s="8"/>
      <c r="O19" s="40"/>
      <c r="P19" s="8"/>
      <c r="Q19" s="8"/>
    </row>
    <row r="20" spans="1:17" ht="15" customHeight="1" x14ac:dyDescent="0.25">
      <c r="A20" s="81"/>
      <c r="B20" s="8"/>
      <c r="C20" s="8"/>
      <c r="D20" s="8"/>
      <c r="E20" s="8"/>
      <c r="F20" s="8"/>
      <c r="G20" s="8"/>
      <c r="H20" s="8"/>
      <c r="I20" s="8"/>
      <c r="J20" s="8"/>
      <c r="K20" s="8"/>
      <c r="L20" s="8"/>
      <c r="M20" s="8"/>
      <c r="N20" s="8"/>
      <c r="O20" s="40"/>
      <c r="P20" s="8"/>
      <c r="Q20" s="8"/>
    </row>
    <row r="21" spans="1:17" ht="15" customHeight="1" x14ac:dyDescent="0.25">
      <c r="A21" s="81"/>
      <c r="B21" s="8"/>
      <c r="C21" s="8"/>
      <c r="D21" s="8"/>
      <c r="E21" s="8"/>
      <c r="F21" s="8"/>
      <c r="G21" s="8"/>
      <c r="H21" s="8"/>
      <c r="I21" s="8"/>
      <c r="J21" s="8"/>
      <c r="K21" s="8"/>
      <c r="L21" s="8"/>
      <c r="M21" s="8"/>
      <c r="N21" s="8"/>
      <c r="O21" s="40"/>
      <c r="P21" s="8"/>
      <c r="Q21" s="8"/>
    </row>
    <row r="22" spans="1:17" ht="15" customHeight="1" x14ac:dyDescent="0.25">
      <c r="A22" s="81"/>
      <c r="B22" s="8"/>
      <c r="C22" s="8"/>
      <c r="D22" s="8"/>
      <c r="E22" s="8"/>
      <c r="F22" s="8"/>
      <c r="G22" s="8"/>
      <c r="H22" s="8"/>
      <c r="I22" s="8"/>
      <c r="J22" s="8"/>
      <c r="K22" s="8"/>
      <c r="L22" s="8"/>
      <c r="M22" s="8"/>
      <c r="N22" s="8"/>
      <c r="O22" s="40"/>
      <c r="P22" s="8"/>
      <c r="Q22" s="8"/>
    </row>
    <row r="23" spans="1:17" ht="15" customHeight="1" x14ac:dyDescent="0.25">
      <c r="A23" s="81"/>
      <c r="B23" s="8"/>
      <c r="C23" s="8"/>
      <c r="D23" s="8"/>
      <c r="E23" s="8"/>
      <c r="F23" s="8"/>
      <c r="G23" s="8"/>
      <c r="H23" s="8"/>
      <c r="I23" s="8"/>
      <c r="J23" s="8"/>
      <c r="K23" s="8"/>
      <c r="L23" s="8"/>
      <c r="M23" s="8"/>
      <c r="N23" s="8"/>
      <c r="O23" s="40"/>
      <c r="P23" s="8"/>
      <c r="Q23" s="8"/>
    </row>
    <row r="24" spans="1:17" ht="15" customHeight="1" x14ac:dyDescent="0.25">
      <c r="A24" s="81"/>
      <c r="B24" s="8"/>
      <c r="C24" s="8"/>
      <c r="D24" s="8"/>
      <c r="E24" s="8"/>
      <c r="F24" s="8"/>
      <c r="G24" s="8"/>
      <c r="H24" s="8"/>
      <c r="I24" s="8"/>
      <c r="J24" s="8"/>
      <c r="K24" s="8"/>
      <c r="L24" s="8"/>
      <c r="M24" s="8"/>
      <c r="N24" s="8"/>
      <c r="O24" s="40"/>
      <c r="P24" s="8"/>
      <c r="Q24" s="8"/>
    </row>
    <row r="25" spans="1:17" ht="15" customHeight="1" x14ac:dyDescent="0.25">
      <c r="A25" s="81"/>
      <c r="B25" s="8" t="s">
        <v>293</v>
      </c>
      <c r="C25" s="32"/>
      <c r="D25" s="3"/>
      <c r="E25" s="3"/>
      <c r="F25" s="3"/>
      <c r="G25" s="3"/>
      <c r="H25" s="3"/>
      <c r="I25" s="3"/>
      <c r="J25" s="3"/>
      <c r="K25" s="3"/>
      <c r="L25" s="3"/>
      <c r="M25" s="8"/>
      <c r="N25" s="8"/>
      <c r="O25" s="40"/>
      <c r="P25" s="8"/>
      <c r="Q25" s="8"/>
    </row>
    <row r="26" spans="1:17" ht="15" customHeight="1" x14ac:dyDescent="0.25">
      <c r="A26" s="81"/>
      <c r="B26" s="8" t="s">
        <v>294</v>
      </c>
      <c r="C26" s="32"/>
      <c r="D26" s="3"/>
      <c r="E26" s="3"/>
      <c r="F26" s="3"/>
      <c r="G26" s="3"/>
      <c r="H26" s="3"/>
      <c r="I26" s="3"/>
      <c r="J26" s="3"/>
      <c r="K26" s="3"/>
      <c r="L26" s="3"/>
      <c r="M26" s="8"/>
      <c r="N26" s="8"/>
      <c r="O26" s="40"/>
      <c r="P26" s="8"/>
      <c r="Q26" s="8"/>
    </row>
    <row r="27" spans="1:17" ht="15" customHeight="1" thickBot="1" x14ac:dyDescent="0.3">
      <c r="A27" s="81"/>
      <c r="B27" s="8"/>
      <c r="C27" s="32"/>
      <c r="D27" s="3"/>
      <c r="E27" s="3"/>
      <c r="F27" s="3"/>
      <c r="G27" s="3"/>
      <c r="H27" s="3"/>
      <c r="I27" s="3"/>
      <c r="J27" s="3"/>
      <c r="K27" s="3"/>
      <c r="L27" s="3"/>
      <c r="M27" s="8"/>
      <c r="N27" s="8"/>
      <c r="O27" s="40"/>
      <c r="P27" s="8"/>
      <c r="Q27" s="8"/>
    </row>
    <row r="28" spans="1:17" ht="15" customHeight="1" x14ac:dyDescent="0.25">
      <c r="A28" s="81"/>
      <c r="B28" s="438"/>
      <c r="C28" s="439"/>
      <c r="D28" s="440"/>
      <c r="E28" s="3"/>
      <c r="F28" s="444"/>
      <c r="G28" s="445"/>
      <c r="H28" s="445"/>
      <c r="I28" s="446"/>
      <c r="J28" s="3"/>
      <c r="K28" s="421"/>
      <c r="L28" s="422"/>
      <c r="M28" s="8"/>
      <c r="N28" s="8"/>
      <c r="O28" s="40"/>
      <c r="P28" s="8"/>
      <c r="Q28" s="8"/>
    </row>
    <row r="29" spans="1:17" ht="15" customHeight="1" thickBot="1" x14ac:dyDescent="0.3">
      <c r="A29" s="81"/>
      <c r="B29" s="441"/>
      <c r="C29" s="442"/>
      <c r="D29" s="443"/>
      <c r="E29" s="7"/>
      <c r="F29" s="447"/>
      <c r="G29" s="448"/>
      <c r="H29" s="448"/>
      <c r="I29" s="449"/>
      <c r="J29" s="25"/>
      <c r="K29" s="423"/>
      <c r="L29" s="424"/>
      <c r="M29" s="8"/>
      <c r="N29" s="8"/>
      <c r="O29" s="40"/>
      <c r="P29" s="8"/>
      <c r="Q29" s="8"/>
    </row>
    <row r="30" spans="1:17" ht="15" customHeight="1" x14ac:dyDescent="0.25">
      <c r="A30" s="81"/>
      <c r="B30" s="425" t="s">
        <v>295</v>
      </c>
      <c r="C30" s="426"/>
      <c r="D30" s="426"/>
      <c r="E30" s="6"/>
      <c r="F30" s="427" t="s">
        <v>296</v>
      </c>
      <c r="G30" s="428"/>
      <c r="H30" s="428"/>
      <c r="I30" s="428"/>
      <c r="J30" s="25"/>
      <c r="K30" s="429" t="s">
        <v>297</v>
      </c>
      <c r="L30" s="428"/>
      <c r="M30" s="8"/>
      <c r="N30" s="8"/>
      <c r="O30" s="40"/>
      <c r="P30" s="8"/>
      <c r="Q30" s="8"/>
    </row>
    <row r="31" spans="1:17" ht="15" customHeight="1" x14ac:dyDescent="0.25">
      <c r="A31" s="81"/>
      <c r="B31" s="8"/>
      <c r="C31" s="8"/>
      <c r="D31" s="8"/>
      <c r="E31" s="8"/>
      <c r="F31" s="8"/>
      <c r="G31" s="8"/>
      <c r="H31" s="8"/>
      <c r="I31" s="8"/>
      <c r="J31" s="8"/>
      <c r="K31" s="8"/>
      <c r="L31" s="8"/>
      <c r="M31" s="8"/>
      <c r="N31" s="8"/>
      <c r="O31" s="40"/>
      <c r="P31" s="8"/>
      <c r="Q31" s="8"/>
    </row>
    <row r="32" spans="1:17" ht="15" customHeight="1" x14ac:dyDescent="0.25">
      <c r="A32" s="81"/>
      <c r="B32" s="8"/>
      <c r="C32" s="8"/>
      <c r="D32" s="8"/>
      <c r="E32" s="8"/>
      <c r="F32" s="8"/>
      <c r="G32" s="8"/>
      <c r="H32" s="8"/>
      <c r="I32" s="8"/>
      <c r="J32" s="8"/>
      <c r="K32" s="8"/>
      <c r="L32" s="8"/>
      <c r="M32" s="8"/>
      <c r="N32" s="8"/>
      <c r="O32" s="40"/>
      <c r="P32" s="8"/>
      <c r="Q32" s="8"/>
    </row>
    <row r="33" spans="1:17" ht="15" customHeight="1" x14ac:dyDescent="0.25">
      <c r="A33" s="81"/>
      <c r="B33" s="8"/>
      <c r="C33" s="8"/>
      <c r="D33" s="8"/>
      <c r="E33" s="8"/>
      <c r="F33" s="8"/>
      <c r="G33" s="8"/>
      <c r="H33" s="8"/>
      <c r="I33" s="8"/>
      <c r="J33" s="8"/>
      <c r="K33" s="8"/>
      <c r="L33" s="8"/>
      <c r="M33" s="8"/>
      <c r="N33" s="8"/>
      <c r="O33" s="40"/>
      <c r="P33" s="8"/>
      <c r="Q33" s="8"/>
    </row>
    <row r="34" spans="1:17" ht="15" customHeight="1" x14ac:dyDescent="0.25">
      <c r="A34" s="81"/>
      <c r="B34" s="8"/>
      <c r="C34" s="8"/>
      <c r="D34" s="8"/>
      <c r="E34" s="8"/>
      <c r="F34" s="8"/>
      <c r="G34" s="8"/>
      <c r="H34" s="8"/>
      <c r="I34" s="8"/>
      <c r="J34" s="8"/>
      <c r="K34" s="8"/>
      <c r="L34" s="8"/>
      <c r="M34" s="8"/>
      <c r="N34" s="8"/>
      <c r="O34" s="40"/>
      <c r="P34" s="8"/>
      <c r="Q34" s="8"/>
    </row>
    <row r="35" spans="1:17" ht="8.25" customHeight="1" x14ac:dyDescent="0.25">
      <c r="A35" s="81"/>
      <c r="B35" s="8"/>
      <c r="C35" s="8"/>
      <c r="D35" s="8"/>
      <c r="E35" s="8"/>
      <c r="F35" s="8"/>
      <c r="G35" s="8"/>
      <c r="H35" s="8"/>
      <c r="I35" s="8"/>
      <c r="J35" s="8"/>
      <c r="K35" s="8"/>
      <c r="L35" s="8"/>
      <c r="M35" s="8"/>
      <c r="N35" s="8"/>
      <c r="O35" s="40"/>
      <c r="P35" s="8"/>
      <c r="Q35" s="8"/>
    </row>
    <row r="36" spans="1:17" ht="15" customHeight="1" x14ac:dyDescent="0.25">
      <c r="A36" s="81"/>
      <c r="B36" s="8"/>
      <c r="C36" s="8"/>
      <c r="D36" s="8"/>
      <c r="E36" s="8"/>
      <c r="F36" s="8"/>
      <c r="G36" s="8"/>
      <c r="H36" s="8"/>
      <c r="I36" s="8"/>
      <c r="J36" s="8"/>
      <c r="K36" s="8"/>
      <c r="L36" s="8"/>
      <c r="M36" s="8"/>
      <c r="N36" s="8"/>
      <c r="O36" s="40"/>
      <c r="P36" s="8"/>
      <c r="Q36" s="8"/>
    </row>
    <row r="37" spans="1:17" ht="15" customHeight="1" thickBot="1" x14ac:dyDescent="0.3">
      <c r="A37" s="82"/>
      <c r="B37" s="15"/>
      <c r="C37" s="15"/>
      <c r="D37" s="15"/>
      <c r="E37" s="15"/>
      <c r="F37" s="15"/>
      <c r="G37" s="15"/>
      <c r="H37" s="15"/>
      <c r="I37" s="15"/>
      <c r="J37" s="15"/>
      <c r="K37" s="15"/>
      <c r="L37" s="15"/>
      <c r="M37" s="15"/>
      <c r="N37" s="15"/>
      <c r="O37" s="52"/>
      <c r="P37" s="8"/>
      <c r="Q37" s="8"/>
    </row>
    <row r="38" spans="1:17" ht="15" customHeight="1" x14ac:dyDescent="0.25">
      <c r="A38" s="8"/>
      <c r="B38" s="8"/>
      <c r="C38" s="8"/>
      <c r="D38" s="8"/>
      <c r="E38" s="8"/>
      <c r="F38" s="8"/>
      <c r="G38" s="8"/>
      <c r="H38" s="8"/>
      <c r="I38" s="8"/>
      <c r="J38" s="8"/>
      <c r="K38" s="8"/>
      <c r="L38" s="8"/>
      <c r="M38" s="8"/>
      <c r="N38" s="8"/>
      <c r="O38" s="8"/>
      <c r="P38" s="8"/>
      <c r="Q38" s="8"/>
    </row>
    <row r="78" spans="1:1" x14ac:dyDescent="0.25">
      <c r="A78" s="5"/>
    </row>
    <row r="79" spans="1:1" x14ac:dyDescent="0.25">
      <c r="A79" s="4"/>
    </row>
    <row r="80" spans="1:1" x14ac:dyDescent="0.25">
      <c r="A80" s="4" t="s">
        <v>28</v>
      </c>
    </row>
    <row r="81" spans="1:1" x14ac:dyDescent="0.25">
      <c r="A81" s="5"/>
    </row>
    <row r="82" spans="1:1" x14ac:dyDescent="0.25">
      <c r="A82" s="5"/>
    </row>
    <row r="83" spans="1:1" x14ac:dyDescent="0.25">
      <c r="A83" s="5">
        <v>2011</v>
      </c>
    </row>
    <row r="84" spans="1:1" x14ac:dyDescent="0.25">
      <c r="A84" s="5">
        <v>2012</v>
      </c>
    </row>
    <row r="85" spans="1:1" x14ac:dyDescent="0.25">
      <c r="A85" s="5">
        <v>2013</v>
      </c>
    </row>
    <row r="86" spans="1:1" x14ac:dyDescent="0.25">
      <c r="A86" s="5">
        <v>2014</v>
      </c>
    </row>
    <row r="87" spans="1:1" x14ac:dyDescent="0.25">
      <c r="A87" s="5">
        <v>2015</v>
      </c>
    </row>
    <row r="88" spans="1:1" x14ac:dyDescent="0.25">
      <c r="A88" s="5">
        <v>2016</v>
      </c>
    </row>
    <row r="89" spans="1:1" x14ac:dyDescent="0.25">
      <c r="A89" s="5">
        <v>2017</v>
      </c>
    </row>
    <row r="90" spans="1:1" x14ac:dyDescent="0.25">
      <c r="A90" s="5">
        <v>2018</v>
      </c>
    </row>
    <row r="91" spans="1:1" x14ac:dyDescent="0.25">
      <c r="A91" s="5">
        <v>2019</v>
      </c>
    </row>
    <row r="92" spans="1:1" x14ac:dyDescent="0.25">
      <c r="A92" s="5">
        <v>2020</v>
      </c>
    </row>
    <row r="93" spans="1:1" x14ac:dyDescent="0.25">
      <c r="A93" s="5">
        <v>2021</v>
      </c>
    </row>
    <row r="94" spans="1:1" x14ac:dyDescent="0.25">
      <c r="A94" s="5">
        <v>2022</v>
      </c>
    </row>
    <row r="95" spans="1:1" x14ac:dyDescent="0.25">
      <c r="A95" s="5">
        <v>2023</v>
      </c>
    </row>
    <row r="96" spans="1:1" x14ac:dyDescent="0.25">
      <c r="A96" s="5">
        <v>2024</v>
      </c>
    </row>
    <row r="97" spans="1:2" x14ac:dyDescent="0.25">
      <c r="A97" s="5">
        <v>2025</v>
      </c>
    </row>
    <row r="98" spans="1:2" x14ac:dyDescent="0.25">
      <c r="A98" s="5">
        <v>2026</v>
      </c>
    </row>
    <row r="99" spans="1:2" x14ac:dyDescent="0.25">
      <c r="A99" s="5">
        <v>2027</v>
      </c>
    </row>
    <row r="100" spans="1:2" x14ac:dyDescent="0.25">
      <c r="A100" s="5">
        <v>2028</v>
      </c>
    </row>
    <row r="101" spans="1:2" x14ac:dyDescent="0.25">
      <c r="A101" s="5">
        <v>2029</v>
      </c>
    </row>
    <row r="102" spans="1:2" x14ac:dyDescent="0.25">
      <c r="A102" s="5">
        <v>2030</v>
      </c>
    </row>
    <row r="103" spans="1:2" x14ac:dyDescent="0.25">
      <c r="A103" s="5">
        <v>2031</v>
      </c>
    </row>
    <row r="104" spans="1:2" x14ac:dyDescent="0.25">
      <c r="A104" s="5"/>
    </row>
    <row r="105" spans="1:2" x14ac:dyDescent="0.25">
      <c r="A105" s="417" t="s">
        <v>349</v>
      </c>
      <c r="B105" s="418"/>
    </row>
    <row r="106" spans="1:2" x14ac:dyDescent="0.25">
      <c r="A106" s="11" t="s">
        <v>103</v>
      </c>
    </row>
    <row r="107" spans="1:2" x14ac:dyDescent="0.25">
      <c r="A107" s="419" t="s">
        <v>350</v>
      </c>
      <c r="B107" s="420"/>
    </row>
    <row r="108" spans="1:2" x14ac:dyDescent="0.25">
      <c r="A108" s="12" t="s">
        <v>67</v>
      </c>
    </row>
    <row r="109" spans="1:2" x14ac:dyDescent="0.25">
      <c r="A109" s="12" t="s">
        <v>242</v>
      </c>
    </row>
    <row r="110" spans="1:2" x14ac:dyDescent="0.25">
      <c r="A110" s="12" t="s">
        <v>94</v>
      </c>
    </row>
    <row r="111" spans="1:2" x14ac:dyDescent="0.25">
      <c r="A111" s="12" t="s">
        <v>95</v>
      </c>
    </row>
    <row r="112" spans="1:2" x14ac:dyDescent="0.25">
      <c r="A112" s="417" t="s">
        <v>351</v>
      </c>
      <c r="B112" s="418"/>
    </row>
    <row r="113" spans="1:1" x14ac:dyDescent="0.25">
      <c r="A113" s="12" t="s">
        <v>201</v>
      </c>
    </row>
    <row r="114" spans="1:1" x14ac:dyDescent="0.25">
      <c r="A114" s="12" t="s">
        <v>115</v>
      </c>
    </row>
    <row r="115" spans="1:1" x14ac:dyDescent="0.25">
      <c r="A115" s="12" t="s">
        <v>229</v>
      </c>
    </row>
    <row r="116" spans="1:1" x14ac:dyDescent="0.25">
      <c r="A116" s="12" t="s">
        <v>183</v>
      </c>
    </row>
    <row r="117" spans="1:1" x14ac:dyDescent="0.25">
      <c r="A117" s="12" t="s">
        <v>228</v>
      </c>
    </row>
    <row r="118" spans="1:1" x14ac:dyDescent="0.25">
      <c r="A118" s="12" t="s">
        <v>37</v>
      </c>
    </row>
    <row r="119" spans="1:1" x14ac:dyDescent="0.25">
      <c r="A119" s="12" t="s">
        <v>365</v>
      </c>
    </row>
    <row r="120" spans="1:1" x14ac:dyDescent="0.25">
      <c r="A120" s="12" t="s">
        <v>380</v>
      </c>
    </row>
    <row r="121" spans="1:1" x14ac:dyDescent="0.25">
      <c r="A121" s="12" t="s">
        <v>186</v>
      </c>
    </row>
    <row r="122" spans="1:1" x14ac:dyDescent="0.25">
      <c r="A122" s="12" t="s">
        <v>180</v>
      </c>
    </row>
    <row r="123" spans="1:1" x14ac:dyDescent="0.25">
      <c r="A123" s="12" t="s">
        <v>111</v>
      </c>
    </row>
    <row r="124" spans="1:1" x14ac:dyDescent="0.25">
      <c r="A124" s="12" t="s">
        <v>149</v>
      </c>
    </row>
    <row r="125" spans="1:1" x14ac:dyDescent="0.25">
      <c r="A125" s="12" t="s">
        <v>110</v>
      </c>
    </row>
    <row r="126" spans="1:1" x14ac:dyDescent="0.25">
      <c r="A126" s="12" t="s">
        <v>366</v>
      </c>
    </row>
    <row r="127" spans="1:1" x14ac:dyDescent="0.25">
      <c r="A127" s="12" t="s">
        <v>81</v>
      </c>
    </row>
    <row r="128" spans="1:1" x14ac:dyDescent="0.25">
      <c r="A128" s="12" t="s">
        <v>50</v>
      </c>
    </row>
    <row r="129" spans="1:1" x14ac:dyDescent="0.25">
      <c r="A129" s="12" t="s">
        <v>119</v>
      </c>
    </row>
    <row r="130" spans="1:1" x14ac:dyDescent="0.25">
      <c r="A130" s="12" t="s">
        <v>56</v>
      </c>
    </row>
    <row r="131" spans="1:1" x14ac:dyDescent="0.25">
      <c r="A131" s="12" t="s">
        <v>88</v>
      </c>
    </row>
    <row r="132" spans="1:1" x14ac:dyDescent="0.25">
      <c r="A132" s="12" t="s">
        <v>101</v>
      </c>
    </row>
    <row r="133" spans="1:1" x14ac:dyDescent="0.25">
      <c r="A133" s="12" t="s">
        <v>367</v>
      </c>
    </row>
    <row r="134" spans="1:1" x14ac:dyDescent="0.25">
      <c r="A134" s="12" t="s">
        <v>163</v>
      </c>
    </row>
    <row r="135" spans="1:1" x14ac:dyDescent="0.25">
      <c r="A135" s="12" t="s">
        <v>116</v>
      </c>
    </row>
    <row r="136" spans="1:1" x14ac:dyDescent="0.25">
      <c r="A136" s="12" t="s">
        <v>125</v>
      </c>
    </row>
    <row r="137" spans="1:1" x14ac:dyDescent="0.25">
      <c r="A137" s="12" t="s">
        <v>162</v>
      </c>
    </row>
    <row r="138" spans="1:1" x14ac:dyDescent="0.25">
      <c r="A138" s="12" t="s">
        <v>213</v>
      </c>
    </row>
    <row r="139" spans="1:1" x14ac:dyDescent="0.25">
      <c r="A139" s="12" t="s">
        <v>179</v>
      </c>
    </row>
    <row r="140" spans="1:1" x14ac:dyDescent="0.25">
      <c r="A140" s="12" t="s">
        <v>46</v>
      </c>
    </row>
    <row r="141" spans="1:1" x14ac:dyDescent="0.25">
      <c r="A141" s="12" t="s">
        <v>251</v>
      </c>
    </row>
    <row r="142" spans="1:1" x14ac:dyDescent="0.25">
      <c r="A142" s="12" t="s">
        <v>30</v>
      </c>
    </row>
    <row r="143" spans="1:1" x14ac:dyDescent="0.25">
      <c r="A143" s="12" t="s">
        <v>159</v>
      </c>
    </row>
    <row r="144" spans="1:1" x14ac:dyDescent="0.25">
      <c r="A144" s="12" t="s">
        <v>352</v>
      </c>
    </row>
    <row r="145" spans="1:1" x14ac:dyDescent="0.25">
      <c r="A145" s="12" t="s">
        <v>130</v>
      </c>
    </row>
    <row r="146" spans="1:1" x14ac:dyDescent="0.25">
      <c r="A146" s="12" t="s">
        <v>381</v>
      </c>
    </row>
    <row r="147" spans="1:1" x14ac:dyDescent="0.25">
      <c r="A147" s="12" t="s">
        <v>254</v>
      </c>
    </row>
    <row r="148" spans="1:1" x14ac:dyDescent="0.25">
      <c r="A148" s="12" t="s">
        <v>79</v>
      </c>
    </row>
    <row r="149" spans="1:1" x14ac:dyDescent="0.25">
      <c r="A149" s="12" t="s">
        <v>140</v>
      </c>
    </row>
    <row r="150" spans="1:1" x14ac:dyDescent="0.25">
      <c r="A150" s="12" t="s">
        <v>65</v>
      </c>
    </row>
    <row r="151" spans="1:1" x14ac:dyDescent="0.25">
      <c r="A151" s="12" t="s">
        <v>126</v>
      </c>
    </row>
    <row r="152" spans="1:1" x14ac:dyDescent="0.25">
      <c r="A152" s="12" t="s">
        <v>334</v>
      </c>
    </row>
    <row r="153" spans="1:1" x14ac:dyDescent="0.25">
      <c r="A153" s="12" t="s">
        <v>332</v>
      </c>
    </row>
    <row r="154" spans="1:1" x14ac:dyDescent="0.25">
      <c r="A154" s="12" t="s">
        <v>55</v>
      </c>
    </row>
    <row r="155" spans="1:1" x14ac:dyDescent="0.25">
      <c r="A155" s="12" t="s">
        <v>258</v>
      </c>
    </row>
    <row r="156" spans="1:1" x14ac:dyDescent="0.25">
      <c r="A156" s="12" t="s">
        <v>230</v>
      </c>
    </row>
    <row r="157" spans="1:1" x14ac:dyDescent="0.25">
      <c r="A157" s="12" t="s">
        <v>182</v>
      </c>
    </row>
    <row r="158" spans="1:1" x14ac:dyDescent="0.25">
      <c r="A158" s="12" t="s">
        <v>220</v>
      </c>
    </row>
    <row r="159" spans="1:1" x14ac:dyDescent="0.25">
      <c r="A159" s="12" t="s">
        <v>112</v>
      </c>
    </row>
    <row r="160" spans="1:1" x14ac:dyDescent="0.25">
      <c r="A160" s="12" t="s">
        <v>47</v>
      </c>
    </row>
    <row r="161" spans="1:1" x14ac:dyDescent="0.25">
      <c r="A161" s="12" t="s">
        <v>31</v>
      </c>
    </row>
    <row r="162" spans="1:1" x14ac:dyDescent="0.25">
      <c r="A162" s="12" t="s">
        <v>333</v>
      </c>
    </row>
    <row r="163" spans="1:1" x14ac:dyDescent="0.25">
      <c r="A163" s="416" t="s">
        <v>353</v>
      </c>
    </row>
    <row r="164" spans="1:1" x14ac:dyDescent="0.25">
      <c r="A164" s="12" t="s">
        <v>368</v>
      </c>
    </row>
    <row r="165" spans="1:1" x14ac:dyDescent="0.25">
      <c r="A165" s="12" t="s">
        <v>231</v>
      </c>
    </row>
    <row r="166" spans="1:1" x14ac:dyDescent="0.25">
      <c r="A166" s="12" t="s">
        <v>93</v>
      </c>
    </row>
    <row r="167" spans="1:1" x14ac:dyDescent="0.25">
      <c r="A167" s="12" t="s">
        <v>262</v>
      </c>
    </row>
    <row r="168" spans="1:1" x14ac:dyDescent="0.25">
      <c r="A168" s="12" t="s">
        <v>150</v>
      </c>
    </row>
    <row r="169" spans="1:1" x14ac:dyDescent="0.25">
      <c r="A169" s="12" t="s">
        <v>102</v>
      </c>
    </row>
    <row r="170" spans="1:1" x14ac:dyDescent="0.25">
      <c r="A170" s="12" t="s">
        <v>225</v>
      </c>
    </row>
    <row r="171" spans="1:1" x14ac:dyDescent="0.25">
      <c r="A171" s="12" t="s">
        <v>248</v>
      </c>
    </row>
    <row r="172" spans="1:1" x14ac:dyDescent="0.25">
      <c r="A172" s="12" t="s">
        <v>100</v>
      </c>
    </row>
    <row r="173" spans="1:1" x14ac:dyDescent="0.25">
      <c r="A173" s="12" t="s">
        <v>216</v>
      </c>
    </row>
    <row r="174" spans="1:1" x14ac:dyDescent="0.25">
      <c r="A174" s="12" t="s">
        <v>243</v>
      </c>
    </row>
    <row r="175" spans="1:1" x14ac:dyDescent="0.25">
      <c r="A175" s="12" t="s">
        <v>39</v>
      </c>
    </row>
    <row r="176" spans="1:1" x14ac:dyDescent="0.25">
      <c r="A176" s="12" t="s">
        <v>210</v>
      </c>
    </row>
    <row r="177" spans="1:1" x14ac:dyDescent="0.25">
      <c r="A177" s="12" t="s">
        <v>32</v>
      </c>
    </row>
    <row r="178" spans="1:1" x14ac:dyDescent="0.25">
      <c r="A178" s="12" t="s">
        <v>354</v>
      </c>
    </row>
    <row r="179" spans="1:1" x14ac:dyDescent="0.25">
      <c r="A179" s="12" t="s">
        <v>181</v>
      </c>
    </row>
    <row r="180" spans="1:1" x14ac:dyDescent="0.25">
      <c r="A180" s="12" t="s">
        <v>66</v>
      </c>
    </row>
    <row r="181" spans="1:1" x14ac:dyDescent="0.25">
      <c r="A181" s="12" t="s">
        <v>117</v>
      </c>
    </row>
    <row r="182" spans="1:1" x14ac:dyDescent="0.25">
      <c r="A182" s="12" t="s">
        <v>232</v>
      </c>
    </row>
    <row r="183" spans="1:1" x14ac:dyDescent="0.25">
      <c r="A183" s="12" t="s">
        <v>49</v>
      </c>
    </row>
    <row r="184" spans="1:1" x14ac:dyDescent="0.25">
      <c r="A184" s="12" t="s">
        <v>382</v>
      </c>
    </row>
    <row r="185" spans="1:1" x14ac:dyDescent="0.25">
      <c r="A185" s="12" t="s">
        <v>146</v>
      </c>
    </row>
    <row r="186" spans="1:1" x14ac:dyDescent="0.25">
      <c r="A186" s="12" t="s">
        <v>208</v>
      </c>
    </row>
    <row r="187" spans="1:1" x14ac:dyDescent="0.25">
      <c r="A187" s="12" t="s">
        <v>166</v>
      </c>
    </row>
    <row r="188" spans="1:1" x14ac:dyDescent="0.25">
      <c r="A188" s="12" t="s">
        <v>60</v>
      </c>
    </row>
    <row r="189" spans="1:1" x14ac:dyDescent="0.25">
      <c r="A189" s="12" t="s">
        <v>127</v>
      </c>
    </row>
    <row r="190" spans="1:1" x14ac:dyDescent="0.25">
      <c r="A190" s="12" t="s">
        <v>34</v>
      </c>
    </row>
    <row r="191" spans="1:1" x14ac:dyDescent="0.25">
      <c r="A191" s="12" t="s">
        <v>355</v>
      </c>
    </row>
    <row r="192" spans="1:1" x14ac:dyDescent="0.25">
      <c r="A192" s="12" t="s">
        <v>33</v>
      </c>
    </row>
    <row r="193" spans="1:1" x14ac:dyDescent="0.25">
      <c r="A193" s="12" t="s">
        <v>35</v>
      </c>
    </row>
    <row r="194" spans="1:1" x14ac:dyDescent="0.25">
      <c r="A194" s="12" t="s">
        <v>369</v>
      </c>
    </row>
    <row r="195" spans="1:1" x14ac:dyDescent="0.25">
      <c r="A195" s="12" t="s">
        <v>174</v>
      </c>
    </row>
    <row r="196" spans="1:1" x14ac:dyDescent="0.25">
      <c r="A196" s="12" t="s">
        <v>222</v>
      </c>
    </row>
    <row r="197" spans="1:1" x14ac:dyDescent="0.25">
      <c r="A197" s="12" t="s">
        <v>168</v>
      </c>
    </row>
    <row r="198" spans="1:1" x14ac:dyDescent="0.25">
      <c r="A198" s="12" t="s">
        <v>211</v>
      </c>
    </row>
    <row r="199" spans="1:1" x14ac:dyDescent="0.25">
      <c r="A199" s="12" t="s">
        <v>370</v>
      </c>
    </row>
    <row r="200" spans="1:1" x14ac:dyDescent="0.25">
      <c r="A200" s="12" t="s">
        <v>233</v>
      </c>
    </row>
    <row r="201" spans="1:1" x14ac:dyDescent="0.25">
      <c r="A201" s="12" t="s">
        <v>152</v>
      </c>
    </row>
    <row r="202" spans="1:1" x14ac:dyDescent="0.25">
      <c r="A202" s="12" t="s">
        <v>224</v>
      </c>
    </row>
    <row r="203" spans="1:1" x14ac:dyDescent="0.25">
      <c r="A203" s="12" t="s">
        <v>372</v>
      </c>
    </row>
    <row r="204" spans="1:1" x14ac:dyDescent="0.25">
      <c r="A204" s="12" t="s">
        <v>74</v>
      </c>
    </row>
    <row r="205" spans="1:1" x14ac:dyDescent="0.25">
      <c r="A205" s="12" t="s">
        <v>356</v>
      </c>
    </row>
    <row r="206" spans="1:1" x14ac:dyDescent="0.25">
      <c r="A206" s="12" t="s">
        <v>371</v>
      </c>
    </row>
    <row r="207" spans="1:1" x14ac:dyDescent="0.25">
      <c r="A207" s="12" t="s">
        <v>80</v>
      </c>
    </row>
    <row r="208" spans="1:1" x14ac:dyDescent="0.25">
      <c r="A208" s="12" t="s">
        <v>113</v>
      </c>
    </row>
    <row r="209" spans="1:1" x14ac:dyDescent="0.25">
      <c r="A209" s="12" t="s">
        <v>357</v>
      </c>
    </row>
    <row r="210" spans="1:1" x14ac:dyDescent="0.25">
      <c r="A210" s="12" t="s">
        <v>77</v>
      </c>
    </row>
    <row r="211" spans="1:1" x14ac:dyDescent="0.25">
      <c r="A211" s="12" t="s">
        <v>383</v>
      </c>
    </row>
    <row r="212" spans="1:1" x14ac:dyDescent="0.25">
      <c r="A212" s="12" t="s">
        <v>52</v>
      </c>
    </row>
    <row r="213" spans="1:1" x14ac:dyDescent="0.25">
      <c r="A213" s="12" t="s">
        <v>195</v>
      </c>
    </row>
    <row r="214" spans="1:1" x14ac:dyDescent="0.25">
      <c r="A214" s="12" t="s">
        <v>136</v>
      </c>
    </row>
    <row r="215" spans="1:1" x14ac:dyDescent="0.25">
      <c r="A215" s="12" t="s">
        <v>218</v>
      </c>
    </row>
    <row r="216" spans="1:1" x14ac:dyDescent="0.25">
      <c r="A216" s="12" t="s">
        <v>188</v>
      </c>
    </row>
    <row r="217" spans="1:1" x14ac:dyDescent="0.25">
      <c r="A217" s="12" t="s">
        <v>153</v>
      </c>
    </row>
    <row r="218" spans="1:1" x14ac:dyDescent="0.25">
      <c r="A218" s="12" t="s">
        <v>171</v>
      </c>
    </row>
    <row r="219" spans="1:1" x14ac:dyDescent="0.25">
      <c r="A219" s="12" t="s">
        <v>175</v>
      </c>
    </row>
    <row r="220" spans="1:1" x14ac:dyDescent="0.25">
      <c r="A220" s="12" t="s">
        <v>205</v>
      </c>
    </row>
    <row r="221" spans="1:1" x14ac:dyDescent="0.25">
      <c r="A221" s="12" t="s">
        <v>219</v>
      </c>
    </row>
    <row r="222" spans="1:1" x14ac:dyDescent="0.25">
      <c r="A222" s="12" t="s">
        <v>36</v>
      </c>
    </row>
    <row r="223" spans="1:1" x14ac:dyDescent="0.25">
      <c r="A223" s="12" t="s">
        <v>173</v>
      </c>
    </row>
    <row r="224" spans="1:1" x14ac:dyDescent="0.25">
      <c r="A224" s="12" t="s">
        <v>246</v>
      </c>
    </row>
    <row r="225" spans="1:1" x14ac:dyDescent="0.25">
      <c r="A225" s="12" t="s">
        <v>137</v>
      </c>
    </row>
    <row r="226" spans="1:1" x14ac:dyDescent="0.25">
      <c r="A226" s="12" t="s">
        <v>118</v>
      </c>
    </row>
    <row r="227" spans="1:1" x14ac:dyDescent="0.25">
      <c r="A227" s="12" t="s">
        <v>165</v>
      </c>
    </row>
    <row r="228" spans="1:1" x14ac:dyDescent="0.25">
      <c r="A228" s="12" t="s">
        <v>170</v>
      </c>
    </row>
    <row r="229" spans="1:1" x14ac:dyDescent="0.25">
      <c r="A229" s="12" t="s">
        <v>358</v>
      </c>
    </row>
    <row r="230" spans="1:1" x14ac:dyDescent="0.25">
      <c r="A230" s="12" t="s">
        <v>133</v>
      </c>
    </row>
    <row r="231" spans="1:1" x14ac:dyDescent="0.25">
      <c r="A231" s="12" t="s">
        <v>178</v>
      </c>
    </row>
    <row r="232" spans="1:1" x14ac:dyDescent="0.25">
      <c r="A232" s="12" t="s">
        <v>212</v>
      </c>
    </row>
    <row r="233" spans="1:1" x14ac:dyDescent="0.25">
      <c r="A233" s="12" t="s">
        <v>234</v>
      </c>
    </row>
    <row r="234" spans="1:1" x14ac:dyDescent="0.25">
      <c r="A234" s="12" t="s">
        <v>154</v>
      </c>
    </row>
    <row r="235" spans="1:1" x14ac:dyDescent="0.25">
      <c r="A235" s="12" t="s">
        <v>107</v>
      </c>
    </row>
    <row r="236" spans="1:1" x14ac:dyDescent="0.25">
      <c r="A236" s="12" t="s">
        <v>44</v>
      </c>
    </row>
    <row r="237" spans="1:1" x14ac:dyDescent="0.25">
      <c r="A237" s="12" t="s">
        <v>241</v>
      </c>
    </row>
    <row r="238" spans="1:1" x14ac:dyDescent="0.25">
      <c r="A238" s="12" t="s">
        <v>69</v>
      </c>
    </row>
    <row r="239" spans="1:1" x14ac:dyDescent="0.25">
      <c r="A239" s="12" t="s">
        <v>190</v>
      </c>
    </row>
    <row r="240" spans="1:1" x14ac:dyDescent="0.25">
      <c r="A240" s="12" t="s">
        <v>68</v>
      </c>
    </row>
    <row r="241" spans="1:1" x14ac:dyDescent="0.25">
      <c r="A241" s="12" t="s">
        <v>221</v>
      </c>
    </row>
    <row r="242" spans="1:1" x14ac:dyDescent="0.25">
      <c r="A242" s="12" t="s">
        <v>148</v>
      </c>
    </row>
    <row r="243" spans="1:1" x14ac:dyDescent="0.25">
      <c r="A243" s="12" t="s">
        <v>192</v>
      </c>
    </row>
    <row r="244" spans="1:1" x14ac:dyDescent="0.25">
      <c r="A244" s="12" t="s">
        <v>256</v>
      </c>
    </row>
    <row r="245" spans="1:1" x14ac:dyDescent="0.25">
      <c r="A245" s="12" t="s">
        <v>257</v>
      </c>
    </row>
    <row r="246" spans="1:1" x14ac:dyDescent="0.25">
      <c r="A246" s="12" t="s">
        <v>38</v>
      </c>
    </row>
    <row r="247" spans="1:1" x14ac:dyDescent="0.25">
      <c r="A247" s="12" t="s">
        <v>82</v>
      </c>
    </row>
    <row r="248" spans="1:1" x14ac:dyDescent="0.25">
      <c r="A248" s="12" t="s">
        <v>145</v>
      </c>
    </row>
    <row r="249" spans="1:1" x14ac:dyDescent="0.25">
      <c r="A249" s="12" t="s">
        <v>194</v>
      </c>
    </row>
    <row r="250" spans="1:1" x14ac:dyDescent="0.25">
      <c r="A250" s="12" t="s">
        <v>227</v>
      </c>
    </row>
    <row r="251" spans="1:1" x14ac:dyDescent="0.25">
      <c r="A251" s="12" t="s">
        <v>198</v>
      </c>
    </row>
    <row r="252" spans="1:1" x14ac:dyDescent="0.25">
      <c r="A252" s="12" t="s">
        <v>187</v>
      </c>
    </row>
    <row r="253" spans="1:1" x14ac:dyDescent="0.25">
      <c r="A253" s="416" t="s">
        <v>359</v>
      </c>
    </row>
    <row r="254" spans="1:1" x14ac:dyDescent="0.25">
      <c r="A254" s="416" t="s">
        <v>373</v>
      </c>
    </row>
    <row r="255" spans="1:1" x14ac:dyDescent="0.25">
      <c r="A255" s="12" t="s">
        <v>40</v>
      </c>
    </row>
    <row r="256" spans="1:1" x14ac:dyDescent="0.25">
      <c r="A256" s="12" t="s">
        <v>176</v>
      </c>
    </row>
    <row r="257" spans="1:1" x14ac:dyDescent="0.25">
      <c r="A257" s="12" t="s">
        <v>207</v>
      </c>
    </row>
    <row r="258" spans="1:1" x14ac:dyDescent="0.25">
      <c r="A258" s="12" t="s">
        <v>235</v>
      </c>
    </row>
    <row r="259" spans="1:1" x14ac:dyDescent="0.25">
      <c r="A259" s="12" t="s">
        <v>71</v>
      </c>
    </row>
    <row r="260" spans="1:1" x14ac:dyDescent="0.25">
      <c r="A260" s="12" t="s">
        <v>263</v>
      </c>
    </row>
    <row r="261" spans="1:1" x14ac:dyDescent="0.25">
      <c r="A261" s="12" t="s">
        <v>128</v>
      </c>
    </row>
    <row r="262" spans="1:1" x14ac:dyDescent="0.25">
      <c r="A262" s="12" t="s">
        <v>90</v>
      </c>
    </row>
    <row r="263" spans="1:1" x14ac:dyDescent="0.25">
      <c r="A263" s="12" t="s">
        <v>360</v>
      </c>
    </row>
    <row r="264" spans="1:1" x14ac:dyDescent="0.25">
      <c r="A264" s="12" t="s">
        <v>361</v>
      </c>
    </row>
    <row r="265" spans="1:1" x14ac:dyDescent="0.25">
      <c r="A265" s="12" t="s">
        <v>240</v>
      </c>
    </row>
    <row r="266" spans="1:1" x14ac:dyDescent="0.25">
      <c r="A266" s="12" t="s">
        <v>209</v>
      </c>
    </row>
    <row r="267" spans="1:1" x14ac:dyDescent="0.25">
      <c r="A267" s="12" t="s">
        <v>261</v>
      </c>
    </row>
    <row r="268" spans="1:1" x14ac:dyDescent="0.25">
      <c r="A268" s="12" t="s">
        <v>236</v>
      </c>
    </row>
    <row r="269" spans="1:1" x14ac:dyDescent="0.25">
      <c r="A269" s="12" t="s">
        <v>104</v>
      </c>
    </row>
    <row r="270" spans="1:1" x14ac:dyDescent="0.25">
      <c r="A270" s="12" t="s">
        <v>63</v>
      </c>
    </row>
    <row r="271" spans="1:1" x14ac:dyDescent="0.25">
      <c r="A271" s="12" t="s">
        <v>204</v>
      </c>
    </row>
    <row r="272" spans="1:1" x14ac:dyDescent="0.25">
      <c r="A272" s="12" t="s">
        <v>92</v>
      </c>
    </row>
    <row r="273" spans="1:1" x14ac:dyDescent="0.25">
      <c r="A273" s="12" t="s">
        <v>72</v>
      </c>
    </row>
    <row r="274" spans="1:1" x14ac:dyDescent="0.25">
      <c r="A274" s="12" t="s">
        <v>253</v>
      </c>
    </row>
    <row r="275" spans="1:1" x14ac:dyDescent="0.25">
      <c r="A275" s="12" t="s">
        <v>161</v>
      </c>
    </row>
    <row r="276" spans="1:1" x14ac:dyDescent="0.25">
      <c r="A276" s="12" t="s">
        <v>78</v>
      </c>
    </row>
    <row r="277" spans="1:1" x14ac:dyDescent="0.25">
      <c r="A277" s="12" t="s">
        <v>193</v>
      </c>
    </row>
    <row r="278" spans="1:1" x14ac:dyDescent="0.25">
      <c r="A278" s="12" t="s">
        <v>83</v>
      </c>
    </row>
    <row r="279" spans="1:1" x14ac:dyDescent="0.25">
      <c r="A279" s="12" t="s">
        <v>51</v>
      </c>
    </row>
    <row r="280" spans="1:1" x14ac:dyDescent="0.25">
      <c r="A280" s="12" t="s">
        <v>53</v>
      </c>
    </row>
    <row r="281" spans="1:1" x14ac:dyDescent="0.25">
      <c r="A281" s="12" t="s">
        <v>255</v>
      </c>
    </row>
    <row r="282" spans="1:1" x14ac:dyDescent="0.25">
      <c r="A282" s="12" t="s">
        <v>141</v>
      </c>
    </row>
    <row r="283" spans="1:1" x14ac:dyDescent="0.25">
      <c r="A283" s="12" t="s">
        <v>265</v>
      </c>
    </row>
    <row r="284" spans="1:1" x14ac:dyDescent="0.25">
      <c r="A284" s="12" t="s">
        <v>199</v>
      </c>
    </row>
    <row r="285" spans="1:1" x14ac:dyDescent="0.25">
      <c r="A285" s="12" t="s">
        <v>158</v>
      </c>
    </row>
    <row r="286" spans="1:1" x14ac:dyDescent="0.25">
      <c r="A286" s="12" t="s">
        <v>206</v>
      </c>
    </row>
    <row r="287" spans="1:1" x14ac:dyDescent="0.25">
      <c r="A287" s="12" t="s">
        <v>252</v>
      </c>
    </row>
    <row r="288" spans="1:1" x14ac:dyDescent="0.25">
      <c r="A288" s="12" t="s">
        <v>96</v>
      </c>
    </row>
    <row r="289" spans="1:1" x14ac:dyDescent="0.25">
      <c r="A289" s="12" t="s">
        <v>151</v>
      </c>
    </row>
    <row r="290" spans="1:1" x14ac:dyDescent="0.25">
      <c r="A290" s="12" t="s">
        <v>84</v>
      </c>
    </row>
    <row r="291" spans="1:1" x14ac:dyDescent="0.25">
      <c r="A291" s="12" t="s">
        <v>131</v>
      </c>
    </row>
    <row r="292" spans="1:1" x14ac:dyDescent="0.25">
      <c r="A292" s="12" t="s">
        <v>239</v>
      </c>
    </row>
    <row r="293" spans="1:1" x14ac:dyDescent="0.25">
      <c r="A293" s="416" t="s">
        <v>362</v>
      </c>
    </row>
    <row r="294" spans="1:1" x14ac:dyDescent="0.25">
      <c r="A294" s="12" t="s">
        <v>223</v>
      </c>
    </row>
    <row r="295" spans="1:1" x14ac:dyDescent="0.25">
      <c r="A295" s="12" t="s">
        <v>135</v>
      </c>
    </row>
    <row r="296" spans="1:1" x14ac:dyDescent="0.25">
      <c r="A296" s="12" t="s">
        <v>70</v>
      </c>
    </row>
    <row r="297" spans="1:1" x14ac:dyDescent="0.25">
      <c r="A297" s="12" t="s">
        <v>177</v>
      </c>
    </row>
    <row r="298" spans="1:1" x14ac:dyDescent="0.25">
      <c r="A298" s="12" t="s">
        <v>85</v>
      </c>
    </row>
    <row r="299" spans="1:1" x14ac:dyDescent="0.25">
      <c r="A299" s="12" t="s">
        <v>54</v>
      </c>
    </row>
    <row r="300" spans="1:1" x14ac:dyDescent="0.25">
      <c r="A300" s="12" t="s">
        <v>203</v>
      </c>
    </row>
    <row r="301" spans="1:1" x14ac:dyDescent="0.25">
      <c r="A301" s="12" t="s">
        <v>260</v>
      </c>
    </row>
    <row r="302" spans="1:1" x14ac:dyDescent="0.25">
      <c r="A302" s="12" t="s">
        <v>62</v>
      </c>
    </row>
    <row r="303" spans="1:1" x14ac:dyDescent="0.25">
      <c r="A303" s="12" t="s">
        <v>189</v>
      </c>
    </row>
    <row r="304" spans="1:1" x14ac:dyDescent="0.25">
      <c r="A304" s="12" t="s">
        <v>144</v>
      </c>
    </row>
    <row r="305" spans="1:1" x14ac:dyDescent="0.25">
      <c r="A305" s="12" t="s">
        <v>197</v>
      </c>
    </row>
    <row r="306" spans="1:1" x14ac:dyDescent="0.25">
      <c r="A306" s="12" t="s">
        <v>97</v>
      </c>
    </row>
    <row r="307" spans="1:1" x14ac:dyDescent="0.25">
      <c r="A307" s="12" t="s">
        <v>363</v>
      </c>
    </row>
    <row r="308" spans="1:1" x14ac:dyDescent="0.25">
      <c r="A308" s="12" t="s">
        <v>169</v>
      </c>
    </row>
    <row r="309" spans="1:1" x14ac:dyDescent="0.25">
      <c r="A309" s="12" t="s">
        <v>157</v>
      </c>
    </row>
    <row r="310" spans="1:1" x14ac:dyDescent="0.25">
      <c r="A310" s="12" t="s">
        <v>86</v>
      </c>
    </row>
    <row r="311" spans="1:1" x14ac:dyDescent="0.25">
      <c r="A311" s="12" t="s">
        <v>374</v>
      </c>
    </row>
    <row r="312" spans="1:1" x14ac:dyDescent="0.25">
      <c r="A312" s="12" t="s">
        <v>215</v>
      </c>
    </row>
    <row r="313" spans="1:1" x14ac:dyDescent="0.25">
      <c r="A313" s="12" t="s">
        <v>264</v>
      </c>
    </row>
    <row r="314" spans="1:1" x14ac:dyDescent="0.25">
      <c r="A314" s="12" t="s">
        <v>109</v>
      </c>
    </row>
    <row r="315" spans="1:1" x14ac:dyDescent="0.25">
      <c r="A315" s="12" t="s">
        <v>237</v>
      </c>
    </row>
    <row r="316" spans="1:1" x14ac:dyDescent="0.25">
      <c r="A316" s="12" t="s">
        <v>129</v>
      </c>
    </row>
    <row r="317" spans="1:1" x14ac:dyDescent="0.25">
      <c r="A317" s="12" t="s">
        <v>375</v>
      </c>
    </row>
    <row r="318" spans="1:1" x14ac:dyDescent="0.25">
      <c r="A318" s="12" t="s">
        <v>156</v>
      </c>
    </row>
    <row r="319" spans="1:1" x14ac:dyDescent="0.25">
      <c r="A319" s="12" t="s">
        <v>185</v>
      </c>
    </row>
    <row r="320" spans="1:1" x14ac:dyDescent="0.25">
      <c r="A320" s="12" t="s">
        <v>384</v>
      </c>
    </row>
    <row r="321" spans="1:1" x14ac:dyDescent="0.25">
      <c r="A321" s="12" t="s">
        <v>134</v>
      </c>
    </row>
    <row r="322" spans="1:1" x14ac:dyDescent="0.25">
      <c r="A322" s="12" t="s">
        <v>167</v>
      </c>
    </row>
    <row r="323" spans="1:1" x14ac:dyDescent="0.25">
      <c r="A323" s="12" t="s">
        <v>164</v>
      </c>
    </row>
    <row r="324" spans="1:1" x14ac:dyDescent="0.25">
      <c r="A324" s="12" t="s">
        <v>200</v>
      </c>
    </row>
    <row r="325" spans="1:1" x14ac:dyDescent="0.25">
      <c r="A325" s="12" t="s">
        <v>41</v>
      </c>
    </row>
    <row r="326" spans="1:1" x14ac:dyDescent="0.25">
      <c r="A326" s="12" t="s">
        <v>226</v>
      </c>
    </row>
    <row r="327" spans="1:1" x14ac:dyDescent="0.25">
      <c r="A327" s="12" t="s">
        <v>202</v>
      </c>
    </row>
    <row r="328" spans="1:1" x14ac:dyDescent="0.25">
      <c r="A328" s="12" t="s">
        <v>59</v>
      </c>
    </row>
    <row r="329" spans="1:1" x14ac:dyDescent="0.25">
      <c r="A329" s="12" t="s">
        <v>64</v>
      </c>
    </row>
    <row r="330" spans="1:1" x14ac:dyDescent="0.25">
      <c r="A330" s="12" t="s">
        <v>99</v>
      </c>
    </row>
    <row r="331" spans="1:1" x14ac:dyDescent="0.25">
      <c r="A331" s="12" t="s">
        <v>87</v>
      </c>
    </row>
    <row r="332" spans="1:1" x14ac:dyDescent="0.25">
      <c r="A332" s="12" t="s">
        <v>139</v>
      </c>
    </row>
    <row r="333" spans="1:1" x14ac:dyDescent="0.25">
      <c r="A333" s="12" t="s">
        <v>138</v>
      </c>
    </row>
    <row r="334" spans="1:1" x14ac:dyDescent="0.25">
      <c r="A334" s="12" t="s">
        <v>120</v>
      </c>
    </row>
    <row r="335" spans="1:1" x14ac:dyDescent="0.25">
      <c r="A335" s="12" t="s">
        <v>114</v>
      </c>
    </row>
    <row r="336" spans="1:1" x14ac:dyDescent="0.25">
      <c r="A336" s="12" t="s">
        <v>238</v>
      </c>
    </row>
    <row r="337" spans="1:1" x14ac:dyDescent="0.25">
      <c r="A337" s="12" t="s">
        <v>196</v>
      </c>
    </row>
    <row r="338" spans="1:1" x14ac:dyDescent="0.25">
      <c r="A338" s="12" t="s">
        <v>121</v>
      </c>
    </row>
    <row r="339" spans="1:1" x14ac:dyDescent="0.25">
      <c r="A339" s="416" t="s">
        <v>376</v>
      </c>
    </row>
    <row r="340" spans="1:1" x14ac:dyDescent="0.25">
      <c r="A340" s="12" t="s">
        <v>247</v>
      </c>
    </row>
    <row r="341" spans="1:1" x14ac:dyDescent="0.25">
      <c r="A341" s="12" t="s">
        <v>245</v>
      </c>
    </row>
    <row r="342" spans="1:1" x14ac:dyDescent="0.25">
      <c r="A342" s="12" t="s">
        <v>191</v>
      </c>
    </row>
    <row r="343" spans="1:1" x14ac:dyDescent="0.25">
      <c r="A343" s="12" t="s">
        <v>147</v>
      </c>
    </row>
    <row r="344" spans="1:1" x14ac:dyDescent="0.25">
      <c r="A344" s="12" t="s">
        <v>377</v>
      </c>
    </row>
    <row r="345" spans="1:1" x14ac:dyDescent="0.25">
      <c r="A345" s="12" t="s">
        <v>106</v>
      </c>
    </row>
    <row r="346" spans="1:1" x14ac:dyDescent="0.25">
      <c r="A346" s="12" t="s">
        <v>132</v>
      </c>
    </row>
    <row r="347" spans="1:1" x14ac:dyDescent="0.25">
      <c r="A347" s="12" t="s">
        <v>45</v>
      </c>
    </row>
    <row r="348" spans="1:1" x14ac:dyDescent="0.25">
      <c r="A348" s="12" t="s">
        <v>108</v>
      </c>
    </row>
    <row r="349" spans="1:1" x14ac:dyDescent="0.25">
      <c r="A349" s="12" t="s">
        <v>58</v>
      </c>
    </row>
    <row r="350" spans="1:1" x14ac:dyDescent="0.25">
      <c r="A350" s="12" t="s">
        <v>143</v>
      </c>
    </row>
    <row r="351" spans="1:1" x14ac:dyDescent="0.25">
      <c r="A351" s="12" t="s">
        <v>155</v>
      </c>
    </row>
    <row r="352" spans="1:1" x14ac:dyDescent="0.25">
      <c r="A352" s="12" t="s">
        <v>122</v>
      </c>
    </row>
    <row r="353" spans="1:1" x14ac:dyDescent="0.25">
      <c r="A353" s="12" t="s">
        <v>378</v>
      </c>
    </row>
    <row r="354" spans="1:1" x14ac:dyDescent="0.25">
      <c r="A354" s="12" t="s">
        <v>75</v>
      </c>
    </row>
    <row r="355" spans="1:1" x14ac:dyDescent="0.25">
      <c r="A355" s="12" t="s">
        <v>249</v>
      </c>
    </row>
    <row r="356" spans="1:1" x14ac:dyDescent="0.25">
      <c r="A356" s="12" t="s">
        <v>61</v>
      </c>
    </row>
    <row r="357" spans="1:1" x14ac:dyDescent="0.25">
      <c r="A357" s="12" t="s">
        <v>217</v>
      </c>
    </row>
    <row r="358" spans="1:1" x14ac:dyDescent="0.25">
      <c r="A358" s="12" t="s">
        <v>379</v>
      </c>
    </row>
    <row r="359" spans="1:1" x14ac:dyDescent="0.25">
      <c r="A359" s="12" t="s">
        <v>42</v>
      </c>
    </row>
    <row r="360" spans="1:1" x14ac:dyDescent="0.25">
      <c r="A360" s="12" t="s">
        <v>123</v>
      </c>
    </row>
    <row r="361" spans="1:1" x14ac:dyDescent="0.25">
      <c r="A361" s="12" t="s">
        <v>91</v>
      </c>
    </row>
    <row r="362" spans="1:1" x14ac:dyDescent="0.25">
      <c r="A362" s="12" t="s">
        <v>124</v>
      </c>
    </row>
    <row r="363" spans="1:1" x14ac:dyDescent="0.25">
      <c r="A363" s="12" t="s">
        <v>184</v>
      </c>
    </row>
    <row r="364" spans="1:1" x14ac:dyDescent="0.25">
      <c r="A364" s="12" t="s">
        <v>89</v>
      </c>
    </row>
    <row r="365" spans="1:1" x14ac:dyDescent="0.25">
      <c r="A365" s="12" t="s">
        <v>105</v>
      </c>
    </row>
    <row r="366" spans="1:1" x14ac:dyDescent="0.25">
      <c r="A366" s="12" t="s">
        <v>172</v>
      </c>
    </row>
    <row r="367" spans="1:1" x14ac:dyDescent="0.25">
      <c r="A367" s="12" t="s">
        <v>160</v>
      </c>
    </row>
    <row r="368" spans="1:1" x14ac:dyDescent="0.25">
      <c r="A368" s="12" t="s">
        <v>385</v>
      </c>
    </row>
    <row r="369" spans="1:1" x14ac:dyDescent="0.25">
      <c r="A369" s="12" t="s">
        <v>214</v>
      </c>
    </row>
    <row r="370" spans="1:1" x14ac:dyDescent="0.25">
      <c r="A370" s="12" t="s">
        <v>73</v>
      </c>
    </row>
    <row r="371" spans="1:1" x14ac:dyDescent="0.25">
      <c r="A371" s="12" t="s">
        <v>98</v>
      </c>
    </row>
    <row r="372" spans="1:1" x14ac:dyDescent="0.25">
      <c r="A372" s="12" t="s">
        <v>259</v>
      </c>
    </row>
    <row r="373" spans="1:1" x14ac:dyDescent="0.25">
      <c r="A373" s="12" t="s">
        <v>250</v>
      </c>
    </row>
    <row r="374" spans="1:1" x14ac:dyDescent="0.25">
      <c r="A374" s="12" t="s">
        <v>57</v>
      </c>
    </row>
    <row r="375" spans="1:1" x14ac:dyDescent="0.25">
      <c r="A375" s="12" t="s">
        <v>43</v>
      </c>
    </row>
    <row r="376" spans="1:1" x14ac:dyDescent="0.25">
      <c r="A376" s="12" t="s">
        <v>142</v>
      </c>
    </row>
    <row r="377" spans="1:1" x14ac:dyDescent="0.25">
      <c r="A377" s="12" t="s">
        <v>364</v>
      </c>
    </row>
    <row r="378" spans="1:1" x14ac:dyDescent="0.25">
      <c r="A378" s="12" t="s">
        <v>76</v>
      </c>
    </row>
    <row r="379" spans="1:1" x14ac:dyDescent="0.25">
      <c r="A379" s="12" t="s">
        <v>244</v>
      </c>
    </row>
    <row r="380" spans="1:1" x14ac:dyDescent="0.25">
      <c r="A380" s="12" t="s">
        <v>48</v>
      </c>
    </row>
  </sheetData>
  <mergeCells count="13">
    <mergeCell ref="C4:H4"/>
    <mergeCell ref="C6:D6"/>
    <mergeCell ref="C8:E8"/>
    <mergeCell ref="C10:H10"/>
    <mergeCell ref="B28:D29"/>
    <mergeCell ref="F28:I29"/>
    <mergeCell ref="A105:B105"/>
    <mergeCell ref="A107:B107"/>
    <mergeCell ref="A112:B112"/>
    <mergeCell ref="K28:L29"/>
    <mergeCell ref="B30:D30"/>
    <mergeCell ref="F30:I30"/>
    <mergeCell ref="K30:L30"/>
  </mergeCells>
  <dataValidations count="3">
    <dataValidation type="list" allowBlank="1" showInputMessage="1" showErrorMessage="1" sqref="C8:E8">
      <formula1>$A$78:$A$80</formula1>
    </dataValidation>
    <dataValidation type="list" allowBlank="1" showInputMessage="1" showErrorMessage="1" sqref="C6:D6">
      <formula1>$A$82:$A$103</formula1>
    </dataValidation>
    <dataValidation type="list" allowBlank="1" showInputMessage="1" showErrorMessage="1" sqref="C4:H4">
      <formula1>$A$104:$A$382</formula1>
    </dataValidation>
  </dataValidations>
  <pageMargins left="0.25" right="0.25" top="0.75" bottom="0.25" header="0.3" footer="0.05"/>
  <pageSetup paperSize="5" orientation="landscape" r:id="rId1"/>
  <headerFooter>
    <oddHeader>&amp;C&amp;"-,Bold"&amp;14DDS Expense Report (Attachment 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54"/>
  <sheetViews>
    <sheetView zoomScaleNormal="100" workbookViewId="0">
      <selection activeCell="C13" sqref="C13"/>
    </sheetView>
  </sheetViews>
  <sheetFormatPr defaultRowHeight="15" x14ac:dyDescent="0.25"/>
  <cols>
    <col min="1" max="1" width="8.7109375" customWidth="1"/>
    <col min="2" max="2" width="27.140625" customWidth="1"/>
    <col min="3" max="3" width="6.85546875" customWidth="1"/>
    <col min="4" max="4" width="14.42578125" customWidth="1"/>
    <col min="5" max="5" width="10.5703125" customWidth="1"/>
    <col min="6" max="6" width="9.42578125" customWidth="1"/>
    <col min="7" max="7" width="9.42578125" style="193" customWidth="1"/>
    <col min="8" max="12" width="9.42578125" customWidth="1"/>
    <col min="13" max="13" width="8.140625" customWidth="1"/>
    <col min="14" max="14" width="9.42578125" customWidth="1"/>
    <col min="15" max="15" width="18.5703125" customWidth="1"/>
  </cols>
  <sheetData>
    <row r="1" spans="1:15" ht="19.5" thickBot="1" x14ac:dyDescent="0.35">
      <c r="A1" s="281" t="s">
        <v>312</v>
      </c>
    </row>
    <row r="2" spans="1:15" s="86" customFormat="1" ht="15" customHeight="1" thickBot="1" x14ac:dyDescent="0.3">
      <c r="A2" s="14" t="s">
        <v>20</v>
      </c>
      <c r="B2" s="450">
        <f>ProvderName1</f>
        <v>0</v>
      </c>
      <c r="C2" s="450"/>
      <c r="D2" s="450"/>
      <c r="E2" s="450"/>
      <c r="F2" s="450"/>
      <c r="G2" s="325"/>
      <c r="H2" s="83"/>
      <c r="I2" s="9" t="s">
        <v>26</v>
      </c>
      <c r="J2" s="450" t="str">
        <f>ReportType1</f>
        <v>End of Year Report</v>
      </c>
      <c r="K2" s="450"/>
      <c r="L2" s="450"/>
      <c r="M2" s="83"/>
      <c r="N2" s="84" t="s">
        <v>25</v>
      </c>
      <c r="O2" s="85">
        <f>FiscalYear1</f>
        <v>2014</v>
      </c>
    </row>
    <row r="3" spans="1:15" ht="15" customHeight="1" x14ac:dyDescent="0.25">
      <c r="A3" s="43"/>
      <c r="B3" s="8"/>
      <c r="C3" s="32"/>
      <c r="D3" s="3"/>
      <c r="E3" s="3"/>
      <c r="F3" s="3"/>
      <c r="G3" s="326"/>
      <c r="H3" s="3"/>
      <c r="I3" s="3"/>
      <c r="J3" s="3"/>
      <c r="K3" s="3"/>
      <c r="L3" s="3"/>
      <c r="M3" s="3"/>
      <c r="N3" s="8"/>
      <c r="O3" s="40"/>
    </row>
    <row r="4" spans="1:15" ht="15" customHeight="1" x14ac:dyDescent="0.25">
      <c r="A4" s="44"/>
      <c r="B4" s="3"/>
      <c r="C4" s="3"/>
      <c r="D4" s="3"/>
      <c r="E4" s="3"/>
      <c r="F4" s="8"/>
      <c r="G4" s="327"/>
      <c r="H4" s="8"/>
      <c r="I4" s="8"/>
      <c r="J4" s="8"/>
      <c r="K4" s="8"/>
      <c r="L4" s="8"/>
      <c r="M4" s="8"/>
      <c r="N4" s="8"/>
      <c r="O4" s="40"/>
    </row>
    <row r="5" spans="1:15" ht="15" customHeight="1" x14ac:dyDescent="0.25">
      <c r="A5" s="44"/>
      <c r="B5" s="460" t="s">
        <v>346</v>
      </c>
      <c r="C5" s="461"/>
      <c r="D5" s="461"/>
      <c r="E5" s="461"/>
      <c r="F5" s="462"/>
      <c r="G5" s="7"/>
      <c r="H5" s="18"/>
      <c r="I5" s="18"/>
      <c r="J5" s="469" t="s">
        <v>345</v>
      </c>
      <c r="K5" s="461"/>
      <c r="L5" s="461"/>
      <c r="M5" s="461"/>
      <c r="N5" s="462"/>
      <c r="O5" s="40"/>
    </row>
    <row r="6" spans="1:15" ht="15" customHeight="1" x14ac:dyDescent="0.25">
      <c r="A6" s="43"/>
      <c r="B6" s="463"/>
      <c r="C6" s="464"/>
      <c r="D6" s="464"/>
      <c r="E6" s="464"/>
      <c r="F6" s="465"/>
      <c r="G6" s="18"/>
      <c r="H6" s="18"/>
      <c r="I6" s="18"/>
      <c r="J6" s="463"/>
      <c r="K6" s="464"/>
      <c r="L6" s="464"/>
      <c r="M6" s="464"/>
      <c r="N6" s="465"/>
      <c r="O6" s="40"/>
    </row>
    <row r="7" spans="1:15" ht="15" customHeight="1" x14ac:dyDescent="0.25">
      <c r="A7" s="43"/>
      <c r="B7" s="463"/>
      <c r="C7" s="464"/>
      <c r="D7" s="464"/>
      <c r="E7" s="464"/>
      <c r="F7" s="465"/>
      <c r="G7" s="18"/>
      <c r="H7" s="18"/>
      <c r="I7" s="18"/>
      <c r="J7" s="463"/>
      <c r="K7" s="464"/>
      <c r="L7" s="464"/>
      <c r="M7" s="464"/>
      <c r="N7" s="465"/>
      <c r="O7" s="40"/>
    </row>
    <row r="8" spans="1:15" ht="15" customHeight="1" x14ac:dyDescent="0.25">
      <c r="A8" s="43"/>
      <c r="B8" s="463"/>
      <c r="C8" s="464"/>
      <c r="D8" s="464"/>
      <c r="E8" s="464"/>
      <c r="F8" s="465"/>
      <c r="G8" s="18"/>
      <c r="H8" s="18"/>
      <c r="I8" s="18"/>
      <c r="J8" s="463"/>
      <c r="K8" s="464"/>
      <c r="L8" s="464"/>
      <c r="M8" s="464"/>
      <c r="N8" s="465"/>
      <c r="O8" s="40"/>
    </row>
    <row r="9" spans="1:15" ht="15" customHeight="1" x14ac:dyDescent="0.25">
      <c r="A9" s="43"/>
      <c r="B9" s="463"/>
      <c r="C9" s="464"/>
      <c r="D9" s="464"/>
      <c r="E9" s="464"/>
      <c r="F9" s="465"/>
      <c r="G9" s="18"/>
      <c r="H9" s="18"/>
      <c r="I9" s="18"/>
      <c r="J9" s="463"/>
      <c r="K9" s="464"/>
      <c r="L9" s="464"/>
      <c r="M9" s="464"/>
      <c r="N9" s="465"/>
      <c r="O9" s="40"/>
    </row>
    <row r="10" spans="1:15" ht="15" customHeight="1" x14ac:dyDescent="0.25">
      <c r="A10" s="43"/>
      <c r="B10" s="463"/>
      <c r="C10" s="464"/>
      <c r="D10" s="464"/>
      <c r="E10" s="464"/>
      <c r="F10" s="465"/>
      <c r="G10" s="18"/>
      <c r="H10" s="18"/>
      <c r="I10" s="18"/>
      <c r="J10" s="463"/>
      <c r="K10" s="464"/>
      <c r="L10" s="464"/>
      <c r="M10" s="464"/>
      <c r="N10" s="465"/>
      <c r="O10" s="40"/>
    </row>
    <row r="11" spans="1:15" ht="15" customHeight="1" x14ac:dyDescent="0.25">
      <c r="A11" s="43"/>
      <c r="B11" s="466"/>
      <c r="C11" s="467"/>
      <c r="D11" s="467"/>
      <c r="E11" s="467"/>
      <c r="F11" s="468"/>
      <c r="G11" s="327"/>
      <c r="H11" s="8"/>
      <c r="I11" s="8"/>
      <c r="J11" s="466"/>
      <c r="K11" s="467"/>
      <c r="L11" s="467"/>
      <c r="M11" s="467"/>
      <c r="N11" s="468"/>
      <c r="O11" s="40"/>
    </row>
    <row r="12" spans="1:15" ht="15" customHeight="1" thickBot="1" x14ac:dyDescent="0.3">
      <c r="A12" s="43"/>
      <c r="B12" s="8"/>
      <c r="C12" s="32"/>
      <c r="D12" s="3"/>
      <c r="E12" s="3"/>
      <c r="F12" s="3"/>
      <c r="G12" s="326"/>
      <c r="H12" s="3"/>
      <c r="I12" s="3"/>
      <c r="J12" s="3"/>
      <c r="K12" s="3"/>
      <c r="L12" s="3"/>
      <c r="M12" s="3"/>
      <c r="N12" s="8"/>
      <c r="O12" s="40"/>
    </row>
    <row r="13" spans="1:15" ht="15" customHeight="1" thickBot="1" x14ac:dyDescent="0.3">
      <c r="A13" s="46" t="s">
        <v>24</v>
      </c>
      <c r="B13" s="34" t="s">
        <v>280</v>
      </c>
      <c r="C13" s="410"/>
      <c r="D13" s="25"/>
      <c r="E13" s="29"/>
      <c r="F13" s="7"/>
      <c r="G13" s="328"/>
      <c r="H13" s="3"/>
      <c r="I13" s="17" t="s">
        <v>343</v>
      </c>
      <c r="J13" s="17"/>
      <c r="K13" s="28"/>
      <c r="L13" s="25"/>
      <c r="M13" s="3"/>
      <c r="N13" s="8"/>
      <c r="O13" s="40"/>
    </row>
    <row r="14" spans="1:15" ht="15" customHeight="1" x14ac:dyDescent="0.25">
      <c r="A14" s="24"/>
      <c r="B14" s="75" t="s">
        <v>341</v>
      </c>
      <c r="C14" s="7"/>
      <c r="D14" s="25"/>
      <c r="E14" s="459"/>
      <c r="F14" s="458"/>
      <c r="G14" s="329"/>
      <c r="H14" s="3"/>
      <c r="I14" s="23"/>
      <c r="J14" s="23" t="s">
        <v>3</v>
      </c>
      <c r="K14" s="28"/>
      <c r="L14" s="8"/>
      <c r="M14" s="457"/>
      <c r="N14" s="458"/>
      <c r="O14" s="40"/>
    </row>
    <row r="15" spans="1:15" ht="15" customHeight="1" x14ac:dyDescent="0.25">
      <c r="A15" s="24"/>
      <c r="B15" s="75" t="s">
        <v>342</v>
      </c>
      <c r="C15" s="28"/>
      <c r="D15" s="25"/>
      <c r="E15" s="453"/>
      <c r="F15" s="454"/>
      <c r="G15" s="330"/>
      <c r="H15" s="3"/>
      <c r="I15" s="23"/>
      <c r="J15" s="23" t="s">
        <v>4</v>
      </c>
      <c r="K15" s="28"/>
      <c r="L15" s="8"/>
      <c r="M15" s="451"/>
      <c r="N15" s="452"/>
      <c r="O15" s="40"/>
    </row>
    <row r="16" spans="1:15" ht="15" customHeight="1" x14ac:dyDescent="0.25">
      <c r="A16" s="24"/>
      <c r="B16" s="26" t="s">
        <v>271</v>
      </c>
      <c r="C16" s="28"/>
      <c r="D16" s="25"/>
      <c r="E16" s="453"/>
      <c r="F16" s="454"/>
      <c r="G16" s="330"/>
      <c r="H16" s="3"/>
      <c r="I16" s="23"/>
      <c r="J16" s="23" t="s">
        <v>5</v>
      </c>
      <c r="K16" s="28"/>
      <c r="L16" s="8"/>
      <c r="M16" s="451"/>
      <c r="N16" s="452"/>
      <c r="O16" s="40"/>
    </row>
    <row r="17" spans="1:15" ht="15" customHeight="1" x14ac:dyDescent="0.25">
      <c r="A17" s="24"/>
      <c r="B17" s="26" t="s">
        <v>272</v>
      </c>
      <c r="C17" s="28"/>
      <c r="D17" s="25"/>
      <c r="E17" s="474"/>
      <c r="F17" s="475"/>
      <c r="G17" s="330"/>
      <c r="H17" s="3"/>
      <c r="I17" s="23"/>
      <c r="J17" s="23" t="s">
        <v>6</v>
      </c>
      <c r="K17" s="28"/>
      <c r="L17" s="8"/>
      <c r="M17" s="451"/>
      <c r="N17" s="452"/>
      <c r="O17" s="40"/>
    </row>
    <row r="18" spans="1:15" ht="15" customHeight="1" x14ac:dyDescent="0.25">
      <c r="A18" s="24"/>
      <c r="B18" s="26" t="s">
        <v>273</v>
      </c>
      <c r="C18" s="28"/>
      <c r="D18" s="25"/>
      <c r="E18" s="453"/>
      <c r="F18" s="454"/>
      <c r="G18" s="330"/>
      <c r="H18" s="3"/>
      <c r="I18" s="23"/>
      <c r="J18" s="23" t="s">
        <v>7</v>
      </c>
      <c r="K18" s="28"/>
      <c r="L18" s="8"/>
      <c r="M18" s="451"/>
      <c r="N18" s="452"/>
      <c r="O18" s="40"/>
    </row>
    <row r="19" spans="1:15" ht="15" customHeight="1" x14ac:dyDescent="0.25">
      <c r="A19" s="24"/>
      <c r="B19" s="26" t="s">
        <v>274</v>
      </c>
      <c r="C19" s="28"/>
      <c r="D19" s="25"/>
      <c r="E19" s="453"/>
      <c r="F19" s="454"/>
      <c r="G19" s="330"/>
      <c r="H19" s="3"/>
      <c r="I19" s="23"/>
      <c r="J19" s="23" t="s">
        <v>0</v>
      </c>
      <c r="K19" s="28"/>
      <c r="L19" s="8"/>
      <c r="M19" s="451"/>
      <c r="N19" s="452"/>
      <c r="O19" s="40"/>
    </row>
    <row r="20" spans="1:15" ht="15" customHeight="1" x14ac:dyDescent="0.25">
      <c r="A20" s="24"/>
      <c r="B20" s="26" t="s">
        <v>275</v>
      </c>
      <c r="C20" s="28"/>
      <c r="D20" s="25"/>
      <c r="E20" s="453"/>
      <c r="F20" s="454"/>
      <c r="G20" s="330"/>
      <c r="H20" s="3"/>
      <c r="I20" s="23"/>
      <c r="J20" s="8"/>
      <c r="K20" s="8"/>
      <c r="L20" s="8"/>
      <c r="M20" s="65"/>
      <c r="N20" s="66"/>
      <c r="O20" s="40"/>
    </row>
    <row r="21" spans="1:15" ht="15" customHeight="1" thickBot="1" x14ac:dyDescent="0.3">
      <c r="A21" s="323"/>
      <c r="B21" s="23"/>
      <c r="C21" s="28"/>
      <c r="D21" s="7"/>
      <c r="E21" s="76"/>
      <c r="F21" s="77"/>
      <c r="G21" s="330"/>
      <c r="H21" s="3"/>
      <c r="I21" s="23"/>
      <c r="J21" s="34" t="s">
        <v>277</v>
      </c>
      <c r="K21" s="28"/>
      <c r="L21" s="8"/>
      <c r="M21" s="455">
        <f>SUM(M14:N19)</f>
        <v>0</v>
      </c>
      <c r="N21" s="456"/>
      <c r="O21" s="40"/>
    </row>
    <row r="22" spans="1:15" ht="15" customHeight="1" x14ac:dyDescent="0.25">
      <c r="A22" s="323"/>
      <c r="B22" s="23" t="s">
        <v>8</v>
      </c>
      <c r="C22" s="28"/>
      <c r="D22" s="7"/>
      <c r="E22" s="470"/>
      <c r="F22" s="471"/>
      <c r="G22" s="330"/>
      <c r="H22" s="3"/>
      <c r="I22" s="23"/>
      <c r="J22" s="34"/>
      <c r="K22" s="28"/>
      <c r="L22" s="8"/>
      <c r="M22" s="25"/>
      <c r="N22" s="75"/>
      <c r="O22" s="40"/>
    </row>
    <row r="23" spans="1:15" ht="15" customHeight="1" x14ac:dyDescent="0.25">
      <c r="A23" s="323"/>
      <c r="B23" s="23"/>
      <c r="C23" s="28"/>
      <c r="D23" s="7"/>
      <c r="E23" s="78"/>
      <c r="F23" s="79"/>
      <c r="G23" s="330"/>
      <c r="H23" s="3"/>
      <c r="I23" s="16"/>
      <c r="J23" s="6"/>
      <c r="K23" s="47"/>
      <c r="L23" s="8"/>
      <c r="M23" s="25"/>
      <c r="N23" s="7"/>
      <c r="O23" s="40"/>
    </row>
    <row r="24" spans="1:15" ht="15" customHeight="1" thickBot="1" x14ac:dyDescent="0.3">
      <c r="A24" s="323"/>
      <c r="B24" s="23"/>
      <c r="C24" s="28"/>
      <c r="D24" s="10" t="s">
        <v>279</v>
      </c>
      <c r="E24" s="472">
        <f>SUM(E14:E20)-E22</f>
        <v>0</v>
      </c>
      <c r="F24" s="473"/>
      <c r="G24" s="331"/>
      <c r="H24" s="3"/>
      <c r="I24" s="16"/>
      <c r="J24" s="8"/>
      <c r="K24" s="32"/>
      <c r="L24" s="8"/>
      <c r="M24" s="25"/>
      <c r="N24" s="3"/>
      <c r="O24" s="40"/>
    </row>
    <row r="25" spans="1:15" ht="15" customHeight="1" x14ac:dyDescent="0.25">
      <c r="A25" s="43"/>
      <c r="B25" s="8"/>
      <c r="C25" s="32"/>
      <c r="D25" s="3"/>
      <c r="E25" s="3"/>
      <c r="F25" s="8"/>
      <c r="G25" s="327"/>
      <c r="H25" s="3"/>
      <c r="I25" s="16"/>
      <c r="J25" s="8"/>
      <c r="K25" s="32"/>
      <c r="L25" s="8"/>
      <c r="M25" s="3"/>
      <c r="N25" s="3"/>
      <c r="O25" s="40"/>
    </row>
    <row r="26" spans="1:15" ht="15" customHeight="1" x14ac:dyDescent="0.25">
      <c r="A26" s="324"/>
      <c r="B26" s="8"/>
      <c r="C26" s="32"/>
      <c r="D26" s="35" t="s">
        <v>281</v>
      </c>
      <c r="E26" s="48">
        <f>IF(E24=0,0,E24/(('Vendor Service Page '!D15+'Vendor Service Page '!D17+'Vendor Service Page '!D23)+('Contract Service Page'!D15+'Contract Service Page'!D17+'Contract Service Page'!D23)))</f>
        <v>0</v>
      </c>
      <c r="F26" s="8"/>
      <c r="G26" s="327"/>
      <c r="H26" s="3"/>
      <c r="I26" s="279" t="s">
        <v>278</v>
      </c>
      <c r="J26" s="8"/>
      <c r="K26" s="32"/>
      <c r="L26" s="8"/>
      <c r="M26" s="48">
        <f>IF(M21=0,0,M21/(E14+'Vendor Service Page '!D15+'Contract Service Page'!D15))</f>
        <v>0</v>
      </c>
      <c r="N26" s="3"/>
      <c r="O26" s="40"/>
    </row>
    <row r="27" spans="1:15" ht="15" customHeight="1" x14ac:dyDescent="0.25">
      <c r="A27" s="81"/>
      <c r="B27" s="8"/>
      <c r="C27" s="8"/>
      <c r="D27" s="8"/>
      <c r="E27" s="8"/>
      <c r="F27" s="8"/>
      <c r="G27" s="327"/>
      <c r="H27" s="8"/>
      <c r="I27" s="8"/>
      <c r="J27" s="8"/>
      <c r="K27" s="8"/>
      <c r="L27" s="8"/>
      <c r="M27" s="3"/>
      <c r="N27" s="8"/>
      <c r="O27" s="40"/>
    </row>
    <row r="28" spans="1:15" ht="15" customHeight="1" x14ac:dyDescent="0.25">
      <c r="A28" s="81"/>
      <c r="B28" s="8"/>
      <c r="C28" s="8"/>
      <c r="D28" s="8"/>
      <c r="E28" s="8"/>
      <c r="F28" s="8"/>
      <c r="G28" s="327"/>
      <c r="H28" s="8"/>
      <c r="I28" s="8"/>
      <c r="J28" s="8"/>
      <c r="K28" s="8"/>
      <c r="L28" s="8"/>
      <c r="M28" s="3"/>
      <c r="N28" s="8"/>
      <c r="O28" s="40"/>
    </row>
    <row r="29" spans="1:15" ht="15" customHeight="1" x14ac:dyDescent="0.25">
      <c r="A29" s="81"/>
      <c r="B29" s="8"/>
      <c r="C29" s="8"/>
      <c r="D29" s="8"/>
      <c r="E29" s="8"/>
      <c r="F29" s="8"/>
      <c r="G29" s="327"/>
      <c r="H29" s="8"/>
      <c r="I29" s="8"/>
      <c r="J29" s="8"/>
      <c r="K29" s="8"/>
      <c r="L29" s="8"/>
      <c r="M29" s="3"/>
      <c r="N29" s="8"/>
      <c r="O29" s="40"/>
    </row>
    <row r="30" spans="1:15" ht="15" customHeight="1" x14ac:dyDescent="0.25">
      <c r="A30" s="81"/>
      <c r="B30" s="8"/>
      <c r="C30" s="8"/>
      <c r="D30" s="8"/>
      <c r="E30" s="8"/>
      <c r="F30" s="8"/>
      <c r="G30" s="327"/>
      <c r="H30" s="8"/>
      <c r="I30" s="8"/>
      <c r="J30" s="8"/>
      <c r="K30" s="8"/>
      <c r="L30" s="8"/>
      <c r="M30" s="3"/>
      <c r="N30" s="8"/>
      <c r="O30" s="40"/>
    </row>
    <row r="31" spans="1:15" ht="15" customHeight="1" x14ac:dyDescent="0.25">
      <c r="A31" s="81"/>
      <c r="B31" s="8"/>
      <c r="C31" s="8"/>
      <c r="D31" s="8"/>
      <c r="E31" s="8"/>
      <c r="F31" s="8"/>
      <c r="G31" s="327"/>
      <c r="H31" s="8"/>
      <c r="I31" s="8"/>
      <c r="J31" s="8"/>
      <c r="K31" s="8"/>
      <c r="L31" s="8"/>
      <c r="M31" s="3"/>
      <c r="N31" s="8"/>
      <c r="O31" s="40"/>
    </row>
    <row r="32" spans="1:15" ht="15" customHeight="1" x14ac:dyDescent="0.25">
      <c r="A32" s="81"/>
      <c r="B32" s="8"/>
      <c r="C32" s="32"/>
      <c r="D32" s="3"/>
      <c r="E32" s="3"/>
      <c r="F32" s="3"/>
      <c r="G32" s="326"/>
      <c r="H32" s="3"/>
      <c r="I32" s="3"/>
      <c r="J32" s="3"/>
      <c r="K32" s="3"/>
      <c r="L32" s="3"/>
      <c r="M32" s="3"/>
      <c r="N32" s="8"/>
      <c r="O32" s="40"/>
    </row>
    <row r="33" spans="1:15" ht="15" customHeight="1" x14ac:dyDescent="0.25">
      <c r="A33" s="81"/>
      <c r="G33" s="326"/>
      <c r="H33" s="3"/>
      <c r="I33" s="3"/>
      <c r="J33" s="3"/>
      <c r="K33" s="3"/>
      <c r="L33" s="3"/>
      <c r="M33" s="3"/>
      <c r="N33" s="8"/>
      <c r="O33" s="40"/>
    </row>
    <row r="34" spans="1:15" ht="15" customHeight="1" x14ac:dyDescent="0.25">
      <c r="A34" s="300"/>
      <c r="G34" s="264"/>
      <c r="H34" s="265"/>
      <c r="I34" s="265"/>
      <c r="J34" s="265"/>
      <c r="K34" s="7"/>
      <c r="L34" s="266"/>
      <c r="M34" s="3"/>
      <c r="N34" s="8"/>
      <c r="O34" s="40"/>
    </row>
    <row r="35" spans="1:15" ht="15" customHeight="1" x14ac:dyDescent="0.35">
      <c r="A35" s="300"/>
      <c r="B35" s="263"/>
      <c r="C35" s="263"/>
      <c r="D35" s="263"/>
      <c r="E35" s="7"/>
      <c r="F35" s="265"/>
      <c r="G35" s="265"/>
      <c r="H35" s="265"/>
      <c r="I35" s="265"/>
      <c r="J35" s="265"/>
      <c r="K35" s="25"/>
      <c r="L35" s="267"/>
      <c r="M35" s="3"/>
      <c r="N35" s="8"/>
      <c r="O35" s="40"/>
    </row>
    <row r="36" spans="1:15" ht="15" customHeight="1" x14ac:dyDescent="0.25">
      <c r="A36" s="81"/>
      <c r="B36" s="271"/>
      <c r="C36" s="272"/>
      <c r="D36" s="272"/>
      <c r="E36" s="6"/>
      <c r="F36" s="273"/>
      <c r="G36" s="332"/>
      <c r="H36" s="274"/>
      <c r="I36" s="274"/>
      <c r="J36" s="274"/>
      <c r="K36" s="25"/>
      <c r="L36" s="275"/>
      <c r="M36" s="3"/>
      <c r="N36" s="8"/>
      <c r="O36" s="40"/>
    </row>
    <row r="37" spans="1:15" ht="15" customHeight="1" x14ac:dyDescent="0.25">
      <c r="A37" s="81"/>
      <c r="B37" s="8"/>
      <c r="C37" s="8"/>
      <c r="D37" s="8"/>
      <c r="E37" s="8"/>
      <c r="F37" s="8"/>
      <c r="G37" s="327"/>
      <c r="H37" s="8"/>
      <c r="I37" s="8"/>
      <c r="J37" s="8"/>
      <c r="K37" s="8"/>
      <c r="L37" s="8"/>
      <c r="M37" s="3"/>
      <c r="N37" s="8"/>
      <c r="O37" s="40"/>
    </row>
    <row r="38" spans="1:15" ht="15" customHeight="1" thickBot="1" x14ac:dyDescent="0.3">
      <c r="A38" s="13"/>
      <c r="B38" s="15"/>
      <c r="C38" s="49"/>
      <c r="D38" s="50"/>
      <c r="E38" s="39"/>
      <c r="F38" s="39"/>
      <c r="G38" s="333"/>
      <c r="H38" s="39"/>
      <c r="I38" s="15"/>
      <c r="J38" s="49"/>
      <c r="K38" s="51"/>
      <c r="L38" s="50"/>
      <c r="M38" s="39"/>
      <c r="N38" s="15"/>
      <c r="O38" s="52"/>
    </row>
    <row r="39" spans="1:15" ht="15" customHeight="1" x14ac:dyDescent="0.25">
      <c r="A39" s="5"/>
      <c r="C39" s="27"/>
      <c r="D39" s="2"/>
      <c r="E39" s="2"/>
      <c r="F39" s="2"/>
      <c r="G39" s="58"/>
      <c r="H39" s="2"/>
      <c r="I39" s="2"/>
      <c r="J39" s="2"/>
      <c r="K39" s="2"/>
      <c r="L39" s="2"/>
    </row>
    <row r="41" spans="1:15" x14ac:dyDescent="0.25">
      <c r="F41" s="3"/>
      <c r="G41" s="326"/>
    </row>
    <row r="42" spans="1:15" x14ac:dyDescent="0.25">
      <c r="F42" s="3"/>
      <c r="G42" s="326"/>
    </row>
    <row r="43" spans="1:15" x14ac:dyDescent="0.25">
      <c r="F43" s="3"/>
      <c r="G43" s="326"/>
    </row>
    <row r="44" spans="1:15" x14ac:dyDescent="0.25">
      <c r="F44" s="3"/>
      <c r="G44" s="326"/>
    </row>
    <row r="45" spans="1:15" x14ac:dyDescent="0.25">
      <c r="F45" s="3"/>
      <c r="G45" s="326"/>
    </row>
    <row r="46" spans="1:15" x14ac:dyDescent="0.25">
      <c r="F46" s="3"/>
      <c r="G46" s="326"/>
    </row>
    <row r="47" spans="1:15" x14ac:dyDescent="0.25">
      <c r="F47" s="3"/>
      <c r="G47" s="326"/>
    </row>
    <row r="48" spans="1:15" x14ac:dyDescent="0.25">
      <c r="F48" s="3"/>
      <c r="G48" s="326"/>
    </row>
    <row r="49" spans="6:7" x14ac:dyDescent="0.25">
      <c r="F49" s="3"/>
      <c r="G49" s="326"/>
    </row>
    <row r="50" spans="6:7" x14ac:dyDescent="0.25">
      <c r="F50" s="22"/>
      <c r="G50" s="60"/>
    </row>
    <row r="51" spans="6:7" x14ac:dyDescent="0.25">
      <c r="F51" s="3"/>
      <c r="G51" s="326"/>
    </row>
    <row r="52" spans="6:7" x14ac:dyDescent="0.25">
      <c r="F52" s="3"/>
      <c r="G52" s="326"/>
    </row>
    <row r="53" spans="6:7" x14ac:dyDescent="0.25">
      <c r="F53" s="3"/>
      <c r="G53" s="326"/>
    </row>
    <row r="54" spans="6:7" x14ac:dyDescent="0.25">
      <c r="F54" s="3"/>
      <c r="G54" s="326"/>
    </row>
  </sheetData>
  <sheetProtection password="CC68" sheet="1" objects="1" scenarios="1"/>
  <mergeCells count="20">
    <mergeCell ref="E22:F22"/>
    <mergeCell ref="E24:F24"/>
    <mergeCell ref="M17:N17"/>
    <mergeCell ref="E17:F17"/>
    <mergeCell ref="M18:N18"/>
    <mergeCell ref="B2:F2"/>
    <mergeCell ref="J2:L2"/>
    <mergeCell ref="M19:N19"/>
    <mergeCell ref="E19:F19"/>
    <mergeCell ref="M21:N21"/>
    <mergeCell ref="E20:F20"/>
    <mergeCell ref="M14:N14"/>
    <mergeCell ref="E14:F14"/>
    <mergeCell ref="M15:N15"/>
    <mergeCell ref="E15:F15"/>
    <mergeCell ref="M16:N16"/>
    <mergeCell ref="E16:F16"/>
    <mergeCell ref="E18:F18"/>
    <mergeCell ref="B5:F11"/>
    <mergeCell ref="J5:N11"/>
  </mergeCells>
  <pageMargins left="0" right="0" top="0.5" bottom="0.25" header="0.25" footer="0.05"/>
  <pageSetup paperSize="5" orientation="landscape" r:id="rId1"/>
  <headerFooter>
    <oddHeader>&amp;C&amp;"-,Bold"DDS Expense Report (Attachment 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58"/>
  <sheetViews>
    <sheetView zoomScaleNormal="100" workbookViewId="0">
      <pane xSplit="2" topLeftCell="C1" activePane="topRight" state="frozen"/>
      <selection activeCell="A37" sqref="A37"/>
      <selection pane="topRight" activeCell="C42" sqref="C42"/>
    </sheetView>
  </sheetViews>
  <sheetFormatPr defaultRowHeight="15" x14ac:dyDescent="0.25"/>
  <cols>
    <col min="1" max="1" width="10.7109375" style="5" customWidth="1"/>
    <col min="2" max="2" width="25.7109375" customWidth="1"/>
    <col min="3" max="3" width="8.85546875" style="27" customWidth="1"/>
    <col min="4" max="4" width="11.85546875" style="71" customWidth="1"/>
    <col min="5" max="5" width="9.28515625" style="96" customWidth="1"/>
    <col min="6" max="17" width="9.28515625" style="2" customWidth="1"/>
    <col min="18" max="18" width="9.28515625" customWidth="1"/>
  </cols>
  <sheetData>
    <row r="1" spans="1:18" ht="19.5" thickBot="1" x14ac:dyDescent="0.35">
      <c r="A1" s="281" t="s">
        <v>310</v>
      </c>
    </row>
    <row r="2" spans="1:18" s="18" customFormat="1" ht="15.75" thickBot="1" x14ac:dyDescent="0.3">
      <c r="A2" s="14" t="s">
        <v>20</v>
      </c>
      <c r="B2" s="479">
        <f>ProvderName1</f>
        <v>0</v>
      </c>
      <c r="C2" s="480"/>
      <c r="D2" s="480"/>
      <c r="E2" s="480"/>
      <c r="F2" s="480"/>
      <c r="G2" s="56"/>
      <c r="H2" s="56"/>
      <c r="I2" s="9" t="s">
        <v>26</v>
      </c>
      <c r="J2" s="479" t="str">
        <f>ReportType1</f>
        <v>End of Year Report</v>
      </c>
      <c r="K2" s="480"/>
      <c r="L2" s="480"/>
      <c r="M2" s="57"/>
      <c r="N2" s="57"/>
      <c r="O2" s="53"/>
      <c r="P2" s="9" t="s">
        <v>25</v>
      </c>
      <c r="Q2" s="55">
        <f>FiscalYear1</f>
        <v>2014</v>
      </c>
      <c r="R2" s="6"/>
    </row>
    <row r="3" spans="1:18" ht="5.0999999999999996" customHeight="1" thickBot="1" x14ac:dyDescent="0.3">
      <c r="A3" s="270"/>
      <c r="B3" s="269"/>
      <c r="C3" s="30"/>
      <c r="D3" s="70"/>
      <c r="E3" s="158"/>
      <c r="F3" s="6"/>
      <c r="G3" s="6"/>
      <c r="H3" s="6"/>
      <c r="I3" s="10"/>
      <c r="J3" s="3"/>
      <c r="K3" s="3"/>
      <c r="L3" s="10"/>
      <c r="M3" s="7"/>
      <c r="N3" s="7"/>
      <c r="O3" s="3"/>
      <c r="P3" s="3"/>
      <c r="Q3" s="38"/>
      <c r="R3" s="8"/>
    </row>
    <row r="4" spans="1:18" s="1" customFormat="1" ht="15.75" thickBot="1" x14ac:dyDescent="0.3">
      <c r="A4" s="486"/>
      <c r="B4" s="487"/>
      <c r="C4" s="31"/>
      <c r="D4" s="70"/>
      <c r="E4" s="476" t="s">
        <v>18</v>
      </c>
      <c r="F4" s="477"/>
      <c r="G4" s="477"/>
      <c r="H4" s="477"/>
      <c r="I4" s="477"/>
      <c r="J4" s="477"/>
      <c r="K4" s="478"/>
      <c r="L4" s="481" t="s">
        <v>17</v>
      </c>
      <c r="M4" s="482"/>
      <c r="N4" s="483"/>
      <c r="O4" s="476" t="s">
        <v>19</v>
      </c>
      <c r="P4" s="477"/>
      <c r="Q4" s="478"/>
      <c r="R4" s="91"/>
    </row>
    <row r="5" spans="1:18" s="1" customFormat="1" ht="44.25" customHeight="1" x14ac:dyDescent="0.25">
      <c r="A5" s="486"/>
      <c r="B5" s="487"/>
      <c r="C5" s="31"/>
      <c r="D5" s="176" t="s">
        <v>292</v>
      </c>
      <c r="E5" s="356" t="s">
        <v>9</v>
      </c>
      <c r="F5" s="353" t="s">
        <v>14</v>
      </c>
      <c r="G5" s="353" t="s">
        <v>15</v>
      </c>
      <c r="H5" s="353" t="s">
        <v>309</v>
      </c>
      <c r="I5" s="353" t="s">
        <v>308</v>
      </c>
      <c r="J5" s="353" t="s">
        <v>266</v>
      </c>
      <c r="K5" s="354" t="s">
        <v>16</v>
      </c>
      <c r="L5" s="352" t="s">
        <v>29</v>
      </c>
      <c r="M5" s="353" t="s">
        <v>13</v>
      </c>
      <c r="N5" s="354" t="s">
        <v>12</v>
      </c>
      <c r="O5" s="352" t="s">
        <v>10</v>
      </c>
      <c r="P5" s="353" t="s">
        <v>11</v>
      </c>
      <c r="Q5" s="355" t="s">
        <v>1</v>
      </c>
    </row>
    <row r="6" spans="1:18" s="1" customFormat="1" ht="5.0999999999999996" customHeight="1" x14ac:dyDescent="0.25">
      <c r="A6" s="171"/>
      <c r="B6" s="163"/>
      <c r="C6" s="164"/>
      <c r="D6" s="177"/>
      <c r="E6" s="178"/>
      <c r="F6" s="165"/>
      <c r="G6" s="165"/>
      <c r="H6" s="165"/>
      <c r="I6" s="165"/>
      <c r="J6" s="165"/>
      <c r="K6" s="167"/>
      <c r="L6" s="166"/>
      <c r="M6" s="165"/>
      <c r="N6" s="167"/>
      <c r="O6" s="166"/>
      <c r="P6" s="165"/>
      <c r="Q6" s="172"/>
    </row>
    <row r="7" spans="1:18" ht="15.95" customHeight="1" x14ac:dyDescent="0.25">
      <c r="A7" s="484" t="s">
        <v>21</v>
      </c>
      <c r="B7" s="485"/>
      <c r="C7" s="30"/>
      <c r="D7" s="255">
        <f>SUM(E7:Q7)</f>
        <v>0</v>
      </c>
      <c r="E7" s="194"/>
      <c r="F7" s="195"/>
      <c r="G7" s="195"/>
      <c r="H7" s="195"/>
      <c r="I7" s="195"/>
      <c r="J7" s="195"/>
      <c r="K7" s="196"/>
      <c r="L7" s="197"/>
      <c r="M7" s="198"/>
      <c r="N7" s="199"/>
      <c r="O7" s="200"/>
      <c r="P7" s="201"/>
      <c r="Q7" s="202"/>
    </row>
    <row r="8" spans="1:18" s="193" customFormat="1" ht="5.0999999999999996" customHeight="1" thickBot="1" x14ac:dyDescent="0.3">
      <c r="A8" s="190"/>
      <c r="B8" s="191"/>
      <c r="C8" s="192"/>
      <c r="D8" s="256"/>
      <c r="E8" s="203"/>
      <c r="F8" s="204"/>
      <c r="G8" s="204"/>
      <c r="H8" s="204"/>
      <c r="I8" s="204"/>
      <c r="J8" s="204"/>
      <c r="K8" s="205"/>
      <c r="L8" s="206"/>
      <c r="M8" s="204"/>
      <c r="N8" s="205"/>
      <c r="O8" s="206"/>
      <c r="P8" s="204"/>
      <c r="Q8" s="207"/>
    </row>
    <row r="9" spans="1:18" ht="15.95" customHeight="1" x14ac:dyDescent="0.25">
      <c r="A9" s="484" t="s">
        <v>325</v>
      </c>
      <c r="B9" s="485"/>
      <c r="C9" s="338">
        <f>SUM(C11:C14)</f>
        <v>0</v>
      </c>
      <c r="D9" s="411">
        <f t="shared" ref="D9:D15" si="0">SUM(E9:Q9)</f>
        <v>0</v>
      </c>
      <c r="E9" s="361"/>
      <c r="F9" s="362"/>
      <c r="G9" s="362"/>
      <c r="H9" s="362"/>
      <c r="I9" s="362"/>
      <c r="J9" s="362"/>
      <c r="K9" s="363"/>
      <c r="L9" s="361"/>
      <c r="M9" s="362"/>
      <c r="N9" s="363"/>
      <c r="O9" s="361"/>
      <c r="P9" s="362"/>
      <c r="Q9" s="363"/>
    </row>
    <row r="10" spans="1:18" ht="5.0999999999999996" customHeight="1" x14ac:dyDescent="0.25">
      <c r="A10" s="335"/>
      <c r="B10" s="336"/>
      <c r="C10" s="339"/>
      <c r="D10" s="260"/>
      <c r="E10" s="397"/>
      <c r="F10" s="337"/>
      <c r="G10" s="337"/>
      <c r="H10" s="337"/>
      <c r="I10" s="337"/>
      <c r="J10" s="337"/>
      <c r="K10" s="398"/>
      <c r="L10" s="397"/>
      <c r="M10" s="337"/>
      <c r="N10" s="398"/>
      <c r="O10" s="397"/>
      <c r="P10" s="337"/>
      <c r="Q10" s="398"/>
    </row>
    <row r="11" spans="1:18" ht="15.95" customHeight="1" x14ac:dyDescent="0.25">
      <c r="A11" s="278" t="s">
        <v>22</v>
      </c>
      <c r="B11" s="334" t="s">
        <v>322</v>
      </c>
      <c r="C11" s="340"/>
      <c r="D11" s="257">
        <f t="shared" si="0"/>
        <v>0</v>
      </c>
      <c r="E11" s="208">
        <v>0</v>
      </c>
      <c r="F11" s="209"/>
      <c r="G11" s="209"/>
      <c r="H11" s="209"/>
      <c r="I11" s="209"/>
      <c r="J11" s="209"/>
      <c r="K11" s="210" t="s">
        <v>307</v>
      </c>
      <c r="L11" s="211"/>
      <c r="M11" s="212"/>
      <c r="N11" s="213"/>
      <c r="O11" s="214"/>
      <c r="P11" s="215"/>
      <c r="Q11" s="216"/>
    </row>
    <row r="12" spans="1:18" ht="15.95" customHeight="1" x14ac:dyDescent="0.25">
      <c r="A12" s="270"/>
      <c r="B12" s="63" t="s">
        <v>302</v>
      </c>
      <c r="C12" s="340"/>
      <c r="D12" s="257">
        <f t="shared" si="0"/>
        <v>0</v>
      </c>
      <c r="E12" s="217"/>
      <c r="F12" s="218"/>
      <c r="G12" s="218"/>
      <c r="H12" s="218"/>
      <c r="I12" s="218"/>
      <c r="J12" s="218"/>
      <c r="K12" s="219"/>
      <c r="L12" s="220"/>
      <c r="M12" s="221"/>
      <c r="N12" s="222"/>
      <c r="O12" s="223"/>
      <c r="P12" s="224"/>
      <c r="Q12" s="225"/>
    </row>
    <row r="13" spans="1:18" ht="15.95" customHeight="1" x14ac:dyDescent="0.25">
      <c r="A13" s="270"/>
      <c r="B13" s="63" t="s">
        <v>269</v>
      </c>
      <c r="C13" s="340"/>
      <c r="D13" s="257">
        <f t="shared" si="0"/>
        <v>0</v>
      </c>
      <c r="E13" s="217"/>
      <c r="F13" s="218"/>
      <c r="G13" s="218"/>
      <c r="H13" s="218"/>
      <c r="I13" s="218"/>
      <c r="J13" s="218"/>
      <c r="K13" s="219"/>
      <c r="L13" s="220"/>
      <c r="M13" s="221"/>
      <c r="N13" s="222"/>
      <c r="O13" s="223"/>
      <c r="P13" s="226"/>
      <c r="Q13" s="225"/>
    </row>
    <row r="14" spans="1:18" ht="15.95" customHeight="1" x14ac:dyDescent="0.25">
      <c r="A14" s="270"/>
      <c r="B14" s="63" t="s">
        <v>268</v>
      </c>
      <c r="C14" s="340"/>
      <c r="D14" s="257">
        <f t="shared" si="0"/>
        <v>0</v>
      </c>
      <c r="E14" s="217"/>
      <c r="F14" s="218"/>
      <c r="G14" s="218"/>
      <c r="H14" s="218"/>
      <c r="I14" s="218"/>
      <c r="J14" s="218"/>
      <c r="K14" s="219"/>
      <c r="L14" s="220"/>
      <c r="M14" s="221"/>
      <c r="N14" s="222"/>
      <c r="O14" s="227"/>
      <c r="P14" s="228"/>
      <c r="Q14" s="225"/>
    </row>
    <row r="15" spans="1:18" ht="15.95" customHeight="1" x14ac:dyDescent="0.25">
      <c r="A15" s="270"/>
      <c r="B15" s="35" t="s">
        <v>283</v>
      </c>
      <c r="C15" s="136"/>
      <c r="D15" s="258">
        <f t="shared" si="0"/>
        <v>0</v>
      </c>
      <c r="E15" s="229">
        <f>SUM(E11:E14)</f>
        <v>0</v>
      </c>
      <c r="F15" s="230">
        <f t="shared" ref="F15:Q15" si="1">SUM(F11:F14)</f>
        <v>0</v>
      </c>
      <c r="G15" s="230">
        <f t="shared" si="1"/>
        <v>0</v>
      </c>
      <c r="H15" s="230">
        <f t="shared" si="1"/>
        <v>0</v>
      </c>
      <c r="I15" s="230">
        <f t="shared" si="1"/>
        <v>0</v>
      </c>
      <c r="J15" s="230">
        <f t="shared" si="1"/>
        <v>0</v>
      </c>
      <c r="K15" s="231">
        <f t="shared" si="1"/>
        <v>0</v>
      </c>
      <c r="L15" s="229">
        <f t="shared" si="1"/>
        <v>0</v>
      </c>
      <c r="M15" s="230">
        <f t="shared" si="1"/>
        <v>0</v>
      </c>
      <c r="N15" s="231">
        <f t="shared" si="1"/>
        <v>0</v>
      </c>
      <c r="O15" s="229">
        <f t="shared" si="1"/>
        <v>0</v>
      </c>
      <c r="P15" s="230">
        <f t="shared" si="1"/>
        <v>0</v>
      </c>
      <c r="Q15" s="231">
        <f t="shared" si="1"/>
        <v>0</v>
      </c>
    </row>
    <row r="16" spans="1:18" ht="5.0999999999999996" customHeight="1" x14ac:dyDescent="0.25">
      <c r="A16" s="171"/>
      <c r="B16" s="162"/>
      <c r="C16" s="179"/>
      <c r="D16" s="259"/>
      <c r="E16" s="232">
        <v>0</v>
      </c>
      <c r="F16" s="233"/>
      <c r="G16" s="233"/>
      <c r="H16" s="233"/>
      <c r="I16" s="233"/>
      <c r="J16" s="233"/>
      <c r="K16" s="234"/>
      <c r="L16" s="232"/>
      <c r="M16" s="233"/>
      <c r="N16" s="234"/>
      <c r="O16" s="232"/>
      <c r="P16" s="233"/>
      <c r="Q16" s="234"/>
    </row>
    <row r="17" spans="1:17" ht="15.95" customHeight="1" x14ac:dyDescent="0.25">
      <c r="A17" s="54" t="s">
        <v>23</v>
      </c>
      <c r="B17" s="409" t="s">
        <v>347</v>
      </c>
      <c r="C17" s="99"/>
      <c r="D17" s="258">
        <f>SUM(E17:Q17)</f>
        <v>0</v>
      </c>
      <c r="E17" s="194"/>
      <c r="F17" s="235"/>
      <c r="G17" s="235"/>
      <c r="H17" s="235"/>
      <c r="I17" s="235"/>
      <c r="J17" s="235"/>
      <c r="K17" s="236"/>
      <c r="L17" s="237"/>
      <c r="M17" s="238"/>
      <c r="N17" s="239"/>
      <c r="O17" s="240"/>
      <c r="P17" s="241"/>
      <c r="Q17" s="242"/>
    </row>
    <row r="18" spans="1:17" ht="5.0999999999999996" customHeight="1" x14ac:dyDescent="0.25">
      <c r="A18" s="171"/>
      <c r="B18" s="162"/>
      <c r="C18" s="179"/>
      <c r="D18" s="259"/>
      <c r="E18" s="232"/>
      <c r="F18" s="233"/>
      <c r="G18" s="233"/>
      <c r="H18" s="233"/>
      <c r="I18" s="233"/>
      <c r="J18" s="233"/>
      <c r="K18" s="234"/>
      <c r="L18" s="232"/>
      <c r="M18" s="233"/>
      <c r="N18" s="234"/>
      <c r="O18" s="232"/>
      <c r="P18" s="233"/>
      <c r="Q18" s="234"/>
    </row>
    <row r="19" spans="1:17" ht="15.95" customHeight="1" x14ac:dyDescent="0.25">
      <c r="A19" s="278" t="s">
        <v>284</v>
      </c>
      <c r="B19" s="62" t="s">
        <v>2</v>
      </c>
      <c r="C19" s="180"/>
      <c r="D19" s="257">
        <f>SUM(E19:Q19)</f>
        <v>0</v>
      </c>
      <c r="E19" s="217"/>
      <c r="F19" s="218"/>
      <c r="G19" s="218"/>
      <c r="H19" s="218"/>
      <c r="I19" s="218"/>
      <c r="J19" s="218"/>
      <c r="K19" s="219"/>
      <c r="L19" s="220"/>
      <c r="M19" s="221"/>
      <c r="N19" s="222"/>
      <c r="O19" s="227"/>
      <c r="P19" s="226"/>
      <c r="Q19" s="225"/>
    </row>
    <row r="20" spans="1:17" ht="15.95" customHeight="1" x14ac:dyDescent="0.25">
      <c r="A20" s="270"/>
      <c r="B20" s="63" t="s">
        <v>270</v>
      </c>
      <c r="C20" s="180"/>
      <c r="D20" s="257">
        <f>SUM(E20:Q20)</f>
        <v>0</v>
      </c>
      <c r="E20" s="217"/>
      <c r="F20" s="218"/>
      <c r="G20" s="243"/>
      <c r="H20" s="243"/>
      <c r="I20" s="243"/>
      <c r="J20" s="243"/>
      <c r="K20" s="219"/>
      <c r="L20" s="244"/>
      <c r="M20" s="245"/>
      <c r="N20" s="246"/>
      <c r="O20" s="247"/>
      <c r="P20" s="248"/>
      <c r="Q20" s="225"/>
    </row>
    <row r="21" spans="1:17" ht="15.95" customHeight="1" x14ac:dyDescent="0.25">
      <c r="A21" s="270"/>
      <c r="B21" s="64" t="s">
        <v>276</v>
      </c>
      <c r="C21" s="181"/>
      <c r="D21" s="257">
        <f>SUM(E21:Q21)</f>
        <v>0</v>
      </c>
      <c r="E21" s="217"/>
      <c r="F21" s="249"/>
      <c r="G21" s="250"/>
      <c r="H21" s="251"/>
      <c r="I21" s="252"/>
      <c r="J21" s="253"/>
      <c r="K21" s="254"/>
      <c r="L21" s="220"/>
      <c r="M21" s="221"/>
      <c r="N21" s="222"/>
      <c r="O21" s="227"/>
      <c r="P21" s="226"/>
      <c r="Q21" s="225"/>
    </row>
    <row r="22" spans="1:17" ht="15.95" customHeight="1" x14ac:dyDescent="0.25">
      <c r="A22" s="270"/>
      <c r="B22" s="63" t="s">
        <v>291</v>
      </c>
      <c r="C22" s="181"/>
      <c r="D22" s="257">
        <f>SUM(E22:Q22)</f>
        <v>0</v>
      </c>
      <c r="E22" s="371"/>
      <c r="F22" s="243"/>
      <c r="G22" s="243"/>
      <c r="H22" s="235"/>
      <c r="I22" s="235"/>
      <c r="J22" s="243"/>
      <c r="K22" s="372"/>
      <c r="L22" s="244"/>
      <c r="M22" s="245"/>
      <c r="N22" s="246"/>
      <c r="O22" s="247"/>
      <c r="P22" s="248"/>
      <c r="Q22" s="373"/>
    </row>
    <row r="23" spans="1:17" ht="15.95" customHeight="1" x14ac:dyDescent="0.25">
      <c r="A23" s="270"/>
      <c r="B23" s="35" t="s">
        <v>282</v>
      </c>
      <c r="C23" s="182"/>
      <c r="D23" s="258">
        <f>SUM(E23:Q23)</f>
        <v>0</v>
      </c>
      <c r="E23" s="229" t="str">
        <f>IF(E15&gt;0,SUM(E19:E22)," ")</f>
        <v xml:space="preserve"> </v>
      </c>
      <c r="F23" s="230" t="str">
        <f t="shared" ref="F23:Q23" si="2">IF(F15&gt;0,SUM(F19:F22)," ")</f>
        <v xml:space="preserve"> </v>
      </c>
      <c r="G23" s="230" t="str">
        <f t="shared" si="2"/>
        <v xml:space="preserve"> </v>
      </c>
      <c r="H23" s="230" t="str">
        <f t="shared" si="2"/>
        <v xml:space="preserve"> </v>
      </c>
      <c r="I23" s="230" t="str">
        <f t="shared" si="2"/>
        <v xml:space="preserve"> </v>
      </c>
      <c r="J23" s="230" t="str">
        <f t="shared" si="2"/>
        <v xml:space="preserve"> </v>
      </c>
      <c r="K23" s="231" t="str">
        <f t="shared" si="2"/>
        <v xml:space="preserve"> </v>
      </c>
      <c r="L23" s="229" t="str">
        <f t="shared" si="2"/>
        <v xml:space="preserve"> </v>
      </c>
      <c r="M23" s="230" t="str">
        <f t="shared" si="2"/>
        <v xml:space="preserve"> </v>
      </c>
      <c r="N23" s="231" t="str">
        <f t="shared" si="2"/>
        <v xml:space="preserve"> </v>
      </c>
      <c r="O23" s="229" t="str">
        <f t="shared" si="2"/>
        <v xml:space="preserve"> </v>
      </c>
      <c r="P23" s="230" t="str">
        <f t="shared" si="2"/>
        <v xml:space="preserve"> </v>
      </c>
      <c r="Q23" s="231" t="str">
        <f t="shared" si="2"/>
        <v xml:space="preserve"> </v>
      </c>
    </row>
    <row r="24" spans="1:17" ht="5.0999999999999996" customHeight="1" x14ac:dyDescent="0.25">
      <c r="A24" s="171"/>
      <c r="B24" s="162"/>
      <c r="C24" s="179"/>
      <c r="D24" s="259"/>
      <c r="E24" s="374"/>
      <c r="F24" s="375"/>
      <c r="G24" s="375"/>
      <c r="H24" s="375"/>
      <c r="I24" s="375"/>
      <c r="J24" s="375"/>
      <c r="K24" s="376"/>
      <c r="L24" s="374"/>
      <c r="M24" s="375"/>
      <c r="N24" s="376"/>
      <c r="O24" s="374"/>
      <c r="P24" s="375"/>
      <c r="Q24" s="376"/>
    </row>
    <row r="25" spans="1:17" ht="15.95" customHeight="1" x14ac:dyDescent="0.25">
      <c r="A25" s="268" t="s">
        <v>24</v>
      </c>
      <c r="B25" s="36" t="s">
        <v>348</v>
      </c>
      <c r="C25" s="99"/>
      <c r="D25" s="412">
        <f>SUM(E25:Q25)</f>
        <v>0</v>
      </c>
      <c r="E25" s="194">
        <v>0</v>
      </c>
      <c r="F25" s="235"/>
      <c r="G25" s="235"/>
      <c r="H25" s="235"/>
      <c r="I25" s="235"/>
      <c r="J25" s="235"/>
      <c r="K25" s="236"/>
      <c r="L25" s="237"/>
      <c r="M25" s="238"/>
      <c r="N25" s="239"/>
      <c r="O25" s="240"/>
      <c r="P25" s="241"/>
      <c r="Q25" s="242"/>
    </row>
    <row r="26" spans="1:17" ht="5.0999999999999996" customHeight="1" x14ac:dyDescent="0.25">
      <c r="A26" s="171"/>
      <c r="B26" s="162"/>
      <c r="C26" s="179"/>
      <c r="D26" s="259"/>
      <c r="E26" s="377"/>
      <c r="F26" s="378"/>
      <c r="G26" s="378"/>
      <c r="H26" s="378"/>
      <c r="I26" s="378"/>
      <c r="J26" s="378"/>
      <c r="K26" s="379"/>
      <c r="L26" s="377"/>
      <c r="M26" s="378"/>
      <c r="N26" s="379"/>
      <c r="O26" s="377"/>
      <c r="P26" s="378"/>
      <c r="Q26" s="379"/>
    </row>
    <row r="27" spans="1:17" ht="15.95" customHeight="1" x14ac:dyDescent="0.25">
      <c r="A27" s="43"/>
      <c r="B27" s="34" t="s">
        <v>304</v>
      </c>
      <c r="C27" s="100"/>
      <c r="D27" s="258">
        <f>SUM(E27:Q27)</f>
        <v>0</v>
      </c>
      <c r="E27" s="370" t="str">
        <f>IF(E15&gt;0,SUM(E15+E17+E23+E25)," ")</f>
        <v xml:space="preserve"> </v>
      </c>
      <c r="F27" s="380" t="str">
        <f t="shared" ref="F27:Q27" si="3">IF(F15&gt;0,SUM(F15+F17+F23+F25)," ")</f>
        <v xml:space="preserve"> </v>
      </c>
      <c r="G27" s="380" t="str">
        <f t="shared" si="3"/>
        <v xml:space="preserve"> </v>
      </c>
      <c r="H27" s="380" t="str">
        <f t="shared" si="3"/>
        <v xml:space="preserve"> </v>
      </c>
      <c r="I27" s="380" t="str">
        <f t="shared" si="3"/>
        <v xml:space="preserve"> </v>
      </c>
      <c r="J27" s="380" t="str">
        <f t="shared" si="3"/>
        <v xml:space="preserve"> </v>
      </c>
      <c r="K27" s="399" t="str">
        <f t="shared" si="3"/>
        <v xml:space="preserve"> </v>
      </c>
      <c r="L27" s="370" t="str">
        <f t="shared" si="3"/>
        <v xml:space="preserve"> </v>
      </c>
      <c r="M27" s="380" t="str">
        <f t="shared" si="3"/>
        <v xml:space="preserve"> </v>
      </c>
      <c r="N27" s="399" t="str">
        <f t="shared" si="3"/>
        <v xml:space="preserve"> </v>
      </c>
      <c r="O27" s="370" t="str">
        <f t="shared" si="3"/>
        <v xml:space="preserve"> </v>
      </c>
      <c r="P27" s="380" t="str">
        <f t="shared" si="3"/>
        <v xml:space="preserve"> </v>
      </c>
      <c r="Q27" s="399" t="str">
        <f t="shared" si="3"/>
        <v xml:space="preserve"> </v>
      </c>
    </row>
    <row r="28" spans="1:17" ht="5.0999999999999996" customHeight="1" x14ac:dyDescent="0.25">
      <c r="A28" s="173"/>
      <c r="B28" s="168"/>
      <c r="C28" s="179"/>
      <c r="D28" s="260"/>
      <c r="E28" s="374"/>
      <c r="F28" s="375"/>
      <c r="G28" s="375"/>
      <c r="H28" s="375"/>
      <c r="I28" s="375"/>
      <c r="J28" s="375"/>
      <c r="K28" s="376"/>
      <c r="L28" s="374"/>
      <c r="M28" s="375"/>
      <c r="N28" s="376"/>
      <c r="O28" s="374"/>
      <c r="P28" s="375"/>
      <c r="Q28" s="376"/>
    </row>
    <row r="29" spans="1:17" ht="15.95" customHeight="1" x14ac:dyDescent="0.25">
      <c r="A29" s="19" t="s">
        <v>316</v>
      </c>
      <c r="B29" s="8"/>
      <c r="C29" s="100"/>
      <c r="D29" s="258">
        <f>SUM(E29:Q29)</f>
        <v>0</v>
      </c>
      <c r="E29" s="194"/>
      <c r="F29" s="235"/>
      <c r="G29" s="235"/>
      <c r="H29" s="235"/>
      <c r="I29" s="235"/>
      <c r="J29" s="235"/>
      <c r="K29" s="236"/>
      <c r="L29" s="237"/>
      <c r="M29" s="238"/>
      <c r="N29" s="239"/>
      <c r="O29" s="240"/>
      <c r="P29" s="241"/>
      <c r="Q29" s="242"/>
    </row>
    <row r="30" spans="1:17" ht="5.0999999999999996" customHeight="1" x14ac:dyDescent="0.25">
      <c r="A30" s="173"/>
      <c r="B30" s="169"/>
      <c r="C30" s="179"/>
      <c r="D30" s="260"/>
      <c r="E30" s="377"/>
      <c r="F30" s="378"/>
      <c r="G30" s="378"/>
      <c r="H30" s="378"/>
      <c r="I30" s="378"/>
      <c r="J30" s="378"/>
      <c r="K30" s="379"/>
      <c r="L30" s="377"/>
      <c r="M30" s="378"/>
      <c r="N30" s="379"/>
      <c r="O30" s="377"/>
      <c r="P30" s="378"/>
      <c r="Q30" s="379"/>
    </row>
    <row r="31" spans="1:17" ht="15.95" customHeight="1" x14ac:dyDescent="0.25">
      <c r="A31" s="43"/>
      <c r="B31" s="34" t="s">
        <v>301</v>
      </c>
      <c r="C31" s="100"/>
      <c r="D31" s="258">
        <f>SUM(E31:Q31)</f>
        <v>0</v>
      </c>
      <c r="E31" s="187" t="str">
        <f>IF(E15&gt;0,E27-E29," ")</f>
        <v xml:space="preserve"> </v>
      </c>
      <c r="F31" s="384" t="str">
        <f t="shared" ref="F31:Q31" si="4">IF(F15&gt;0,F27-F29," ")</f>
        <v xml:space="preserve"> </v>
      </c>
      <c r="G31" s="384" t="str">
        <f t="shared" si="4"/>
        <v xml:space="preserve"> </v>
      </c>
      <c r="H31" s="384" t="str">
        <f t="shared" si="4"/>
        <v xml:space="preserve"> </v>
      </c>
      <c r="I31" s="384" t="str">
        <f t="shared" si="4"/>
        <v xml:space="preserve"> </v>
      </c>
      <c r="J31" s="384" t="str">
        <f t="shared" si="4"/>
        <v xml:space="preserve"> </v>
      </c>
      <c r="K31" s="400" t="str">
        <f t="shared" si="4"/>
        <v xml:space="preserve"> </v>
      </c>
      <c r="L31" s="187" t="str">
        <f t="shared" si="4"/>
        <v xml:space="preserve"> </v>
      </c>
      <c r="M31" s="384" t="str">
        <f t="shared" si="4"/>
        <v xml:space="preserve"> </v>
      </c>
      <c r="N31" s="400" t="str">
        <f t="shared" si="4"/>
        <v xml:space="preserve"> </v>
      </c>
      <c r="O31" s="187" t="str">
        <f t="shared" si="4"/>
        <v xml:space="preserve"> </v>
      </c>
      <c r="P31" s="384" t="str">
        <f t="shared" si="4"/>
        <v xml:space="preserve"> </v>
      </c>
      <c r="Q31" s="400" t="str">
        <f t="shared" si="4"/>
        <v xml:space="preserve"> </v>
      </c>
    </row>
    <row r="32" spans="1:17" s="359" customFormat="1" ht="5.0999999999999996" customHeight="1" x14ac:dyDescent="0.25">
      <c r="A32" s="151"/>
      <c r="B32" s="94"/>
      <c r="C32" s="357"/>
      <c r="D32" s="358"/>
      <c r="E32" s="381"/>
      <c r="F32" s="382"/>
      <c r="G32" s="382"/>
      <c r="H32" s="382"/>
      <c r="I32" s="382"/>
      <c r="J32" s="382"/>
      <c r="K32" s="383"/>
      <c r="L32" s="381"/>
      <c r="M32" s="382"/>
      <c r="N32" s="383"/>
      <c r="O32" s="381"/>
      <c r="P32" s="382"/>
      <c r="Q32" s="383"/>
    </row>
    <row r="33" spans="1:17" ht="15.95" customHeight="1" x14ac:dyDescent="0.25">
      <c r="A33" s="278" t="s">
        <v>287</v>
      </c>
      <c r="B33" s="93" t="s">
        <v>306</v>
      </c>
      <c r="C33" s="183"/>
      <c r="D33" s="257">
        <f>SUM(E33:Q33)</f>
        <v>0</v>
      </c>
      <c r="E33" s="217">
        <v>0</v>
      </c>
      <c r="F33" s="218"/>
      <c r="G33" s="218"/>
      <c r="H33" s="218"/>
      <c r="I33" s="218"/>
      <c r="J33" s="218"/>
      <c r="K33" s="219"/>
      <c r="L33" s="220"/>
      <c r="M33" s="221"/>
      <c r="N33" s="222"/>
      <c r="O33" s="227"/>
      <c r="P33" s="226"/>
      <c r="Q33" s="225"/>
    </row>
    <row r="34" spans="1:17" ht="42.75" customHeight="1" x14ac:dyDescent="0.25">
      <c r="A34" s="43"/>
      <c r="B34" s="319" t="s">
        <v>315</v>
      </c>
      <c r="C34" s="183"/>
      <c r="D34" s="257">
        <f>SUM(E34:Q34)</f>
        <v>0</v>
      </c>
      <c r="E34" s="371"/>
      <c r="F34" s="243"/>
      <c r="G34" s="243"/>
      <c r="H34" s="243"/>
      <c r="I34" s="243"/>
      <c r="J34" s="243"/>
      <c r="K34" s="372"/>
      <c r="L34" s="244"/>
      <c r="M34" s="245"/>
      <c r="N34" s="246"/>
      <c r="O34" s="247"/>
      <c r="P34" s="248"/>
      <c r="Q34" s="373"/>
    </row>
    <row r="35" spans="1:17" ht="15.95" customHeight="1" x14ac:dyDescent="0.25">
      <c r="A35" s="43"/>
      <c r="B35" s="34" t="s">
        <v>27</v>
      </c>
      <c r="C35" s="101"/>
      <c r="D35" s="258">
        <f>SUM(E35:Q35)</f>
        <v>0</v>
      </c>
      <c r="E35" s="187" t="str">
        <f>IF(E15&gt;0,(E33+E34)," ")</f>
        <v xml:space="preserve"> </v>
      </c>
      <c r="F35" s="384" t="str">
        <f t="shared" ref="F35:Q35" si="5">IF(F15&gt;0,(F33+F34)," ")</f>
        <v xml:space="preserve"> </v>
      </c>
      <c r="G35" s="384" t="str">
        <f t="shared" si="5"/>
        <v xml:space="preserve"> </v>
      </c>
      <c r="H35" s="384" t="str">
        <f t="shared" si="5"/>
        <v xml:space="preserve"> </v>
      </c>
      <c r="I35" s="384" t="str">
        <f t="shared" si="5"/>
        <v xml:space="preserve"> </v>
      </c>
      <c r="J35" s="384" t="str">
        <f t="shared" si="5"/>
        <v xml:space="preserve"> </v>
      </c>
      <c r="K35" s="400" t="str">
        <f t="shared" si="5"/>
        <v xml:space="preserve"> </v>
      </c>
      <c r="L35" s="187" t="str">
        <f t="shared" si="5"/>
        <v xml:space="preserve"> </v>
      </c>
      <c r="M35" s="384" t="str">
        <f t="shared" si="5"/>
        <v xml:space="preserve"> </v>
      </c>
      <c r="N35" s="400" t="str">
        <f t="shared" si="5"/>
        <v xml:space="preserve"> </v>
      </c>
      <c r="O35" s="187" t="str">
        <f t="shared" si="5"/>
        <v xml:space="preserve"> </v>
      </c>
      <c r="P35" s="384" t="str">
        <f t="shared" si="5"/>
        <v xml:space="preserve"> </v>
      </c>
      <c r="Q35" s="400" t="str">
        <f t="shared" si="5"/>
        <v xml:space="preserve"> </v>
      </c>
    </row>
    <row r="36" spans="1:17" s="8" customFormat="1" ht="5.0999999999999996" customHeight="1" x14ac:dyDescent="0.25">
      <c r="A36" s="174"/>
      <c r="B36" s="170"/>
      <c r="C36" s="184"/>
      <c r="D36" s="259"/>
      <c r="E36" s="385"/>
      <c r="F36" s="386"/>
      <c r="G36" s="386"/>
      <c r="H36" s="386"/>
      <c r="I36" s="386"/>
      <c r="J36" s="386"/>
      <c r="K36" s="387"/>
      <c r="L36" s="385"/>
      <c r="M36" s="386"/>
      <c r="N36" s="387"/>
      <c r="O36" s="385"/>
      <c r="P36" s="386"/>
      <c r="Q36" s="387"/>
    </row>
    <row r="37" spans="1:17" s="96" customFormat="1" ht="15.95" customHeight="1" x14ac:dyDescent="0.25">
      <c r="A37" s="159"/>
      <c r="B37" s="160" t="s">
        <v>298</v>
      </c>
      <c r="C37" s="112"/>
      <c r="D37" s="258">
        <f>SUM(E37:Q37)</f>
        <v>0</v>
      </c>
      <c r="E37" s="187" t="str">
        <f>IF(E15&gt;0,E35-E27," ")</f>
        <v xml:space="preserve"> </v>
      </c>
      <c r="F37" s="384" t="str">
        <f t="shared" ref="F37:Q37" si="6">IF(F15&gt;0,F35-F27," ")</f>
        <v xml:space="preserve"> </v>
      </c>
      <c r="G37" s="384" t="str">
        <f t="shared" si="6"/>
        <v xml:space="preserve"> </v>
      </c>
      <c r="H37" s="384" t="str">
        <f t="shared" si="6"/>
        <v xml:space="preserve"> </v>
      </c>
      <c r="I37" s="384" t="str">
        <f t="shared" si="6"/>
        <v xml:space="preserve"> </v>
      </c>
      <c r="J37" s="384" t="str">
        <f t="shared" si="6"/>
        <v xml:space="preserve"> </v>
      </c>
      <c r="K37" s="400" t="str">
        <f t="shared" si="6"/>
        <v xml:space="preserve"> </v>
      </c>
      <c r="L37" s="187" t="str">
        <f t="shared" si="6"/>
        <v xml:space="preserve"> </v>
      </c>
      <c r="M37" s="384" t="str">
        <f t="shared" si="6"/>
        <v xml:space="preserve"> </v>
      </c>
      <c r="N37" s="400" t="str">
        <f t="shared" si="6"/>
        <v xml:space="preserve"> </v>
      </c>
      <c r="O37" s="187" t="str">
        <f t="shared" si="6"/>
        <v xml:space="preserve"> </v>
      </c>
      <c r="P37" s="384" t="str">
        <f t="shared" si="6"/>
        <v xml:space="preserve"> </v>
      </c>
      <c r="Q37" s="400" t="str">
        <f t="shared" si="6"/>
        <v xml:space="preserve"> </v>
      </c>
    </row>
    <row r="38" spans="1:17" s="96" customFormat="1" ht="5.0999999999999996" customHeight="1" x14ac:dyDescent="0.25">
      <c r="A38" s="175"/>
      <c r="B38" s="161"/>
      <c r="C38" s="185"/>
      <c r="D38" s="261"/>
      <c r="E38" s="388"/>
      <c r="F38" s="389"/>
      <c r="G38" s="389"/>
      <c r="H38" s="389"/>
      <c r="I38" s="389"/>
      <c r="J38" s="389"/>
      <c r="K38" s="390"/>
      <c r="L38" s="388"/>
      <c r="M38" s="389"/>
      <c r="N38" s="390"/>
      <c r="O38" s="388"/>
      <c r="P38" s="389"/>
      <c r="Q38" s="390"/>
    </row>
    <row r="39" spans="1:17" s="96" customFormat="1" ht="15.95" customHeight="1" x14ac:dyDescent="0.25">
      <c r="A39" s="159"/>
      <c r="B39" s="160" t="s">
        <v>299</v>
      </c>
      <c r="C39" s="112"/>
      <c r="D39" s="262">
        <f>SUM(E39:Q39)</f>
        <v>0</v>
      </c>
      <c r="E39" s="187" t="str">
        <f>IF(E15&gt;0,E31-E34," ")</f>
        <v xml:space="preserve"> </v>
      </c>
      <c r="F39" s="384" t="str">
        <f t="shared" ref="F39:Q39" si="7">IF(F15&gt;0,F31-F34," ")</f>
        <v xml:space="preserve"> </v>
      </c>
      <c r="G39" s="384" t="str">
        <f t="shared" si="7"/>
        <v xml:space="preserve"> </v>
      </c>
      <c r="H39" s="384" t="str">
        <f t="shared" si="7"/>
        <v xml:space="preserve"> </v>
      </c>
      <c r="I39" s="384" t="str">
        <f t="shared" si="7"/>
        <v xml:space="preserve"> </v>
      </c>
      <c r="J39" s="384" t="str">
        <f t="shared" si="7"/>
        <v xml:space="preserve"> </v>
      </c>
      <c r="K39" s="400" t="str">
        <f t="shared" si="7"/>
        <v xml:space="preserve"> </v>
      </c>
      <c r="L39" s="187" t="str">
        <f t="shared" si="7"/>
        <v xml:space="preserve"> </v>
      </c>
      <c r="M39" s="384" t="str">
        <f t="shared" si="7"/>
        <v xml:space="preserve"> </v>
      </c>
      <c r="N39" s="400" t="str">
        <f t="shared" si="7"/>
        <v xml:space="preserve"> </v>
      </c>
      <c r="O39" s="187" t="str">
        <f t="shared" si="7"/>
        <v xml:space="preserve"> </v>
      </c>
      <c r="P39" s="384" t="str">
        <f t="shared" si="7"/>
        <v xml:space="preserve"> </v>
      </c>
      <c r="Q39" s="400" t="str">
        <f t="shared" si="7"/>
        <v xml:space="preserve"> </v>
      </c>
    </row>
    <row r="40" spans="1:17" s="8" customFormat="1" ht="5.0999999999999996" customHeight="1" thickBot="1" x14ac:dyDescent="0.3">
      <c r="A40" s="302"/>
      <c r="B40" s="303"/>
      <c r="C40" s="304"/>
      <c r="D40" s="305"/>
      <c r="E40" s="391"/>
      <c r="F40" s="392"/>
      <c r="G40" s="392"/>
      <c r="H40" s="392"/>
      <c r="I40" s="392"/>
      <c r="J40" s="392"/>
      <c r="K40" s="393"/>
      <c r="L40" s="394"/>
      <c r="M40" s="395"/>
      <c r="N40" s="396"/>
      <c r="O40" s="391"/>
      <c r="P40" s="392"/>
      <c r="Q40" s="393"/>
    </row>
    <row r="45" spans="1:17" x14ac:dyDescent="0.25">
      <c r="N45" s="58"/>
    </row>
    <row r="46" spans="1:17" x14ac:dyDescent="0.25">
      <c r="C46" s="33"/>
      <c r="D46" s="72"/>
      <c r="F46"/>
      <c r="N46" s="58"/>
    </row>
    <row r="47" spans="1:17" x14ac:dyDescent="0.25">
      <c r="C47" s="33"/>
      <c r="D47" s="72"/>
      <c r="F47"/>
      <c r="L47" s="22"/>
      <c r="M47" s="17"/>
      <c r="N47" s="37"/>
      <c r="O47" s="21"/>
    </row>
    <row r="48" spans="1:17" x14ac:dyDescent="0.25">
      <c r="I48"/>
      <c r="L48" s="22"/>
      <c r="M48" s="20"/>
      <c r="N48" s="37"/>
      <c r="O48" s="21"/>
    </row>
    <row r="49" spans="3:15" x14ac:dyDescent="0.25">
      <c r="I49"/>
      <c r="L49" s="22"/>
      <c r="M49" s="20"/>
      <c r="N49" s="37"/>
      <c r="O49" s="21"/>
    </row>
    <row r="50" spans="3:15" x14ac:dyDescent="0.25">
      <c r="I50"/>
      <c r="L50" s="22"/>
      <c r="M50" s="21"/>
      <c r="N50" s="59"/>
      <c r="O50" s="21"/>
    </row>
    <row r="51" spans="3:15" x14ac:dyDescent="0.25">
      <c r="I51"/>
      <c r="L51" s="22"/>
      <c r="M51" s="21"/>
      <c r="N51" s="59"/>
      <c r="O51" s="21"/>
    </row>
    <row r="52" spans="3:15" x14ac:dyDescent="0.25">
      <c r="I52"/>
      <c r="L52" s="22"/>
      <c r="M52" s="21"/>
      <c r="N52" s="59"/>
      <c r="O52" s="21"/>
    </row>
    <row r="53" spans="3:15" x14ac:dyDescent="0.25">
      <c r="I53"/>
      <c r="L53" s="22"/>
      <c r="M53" s="21"/>
      <c r="N53" s="59"/>
      <c r="O53" s="21"/>
    </row>
    <row r="54" spans="3:15" x14ac:dyDescent="0.25">
      <c r="I54"/>
      <c r="L54" s="22"/>
      <c r="M54" s="21"/>
      <c r="N54" s="59"/>
      <c r="O54" s="21"/>
    </row>
    <row r="55" spans="3:15" x14ac:dyDescent="0.25">
      <c r="C55" s="33"/>
      <c r="D55" s="72"/>
      <c r="F55"/>
      <c r="L55" s="22"/>
      <c r="M55" s="22"/>
      <c r="N55" s="60"/>
      <c r="O55" s="22"/>
    </row>
    <row r="56" spans="3:15" x14ac:dyDescent="0.25">
      <c r="C56" s="33"/>
      <c r="D56" s="72"/>
      <c r="F56"/>
      <c r="L56" s="22"/>
      <c r="M56" s="20"/>
      <c r="N56" s="37"/>
      <c r="O56" s="22"/>
    </row>
    <row r="57" spans="3:15" x14ac:dyDescent="0.25">
      <c r="C57" s="33"/>
      <c r="D57" s="72"/>
      <c r="F57"/>
      <c r="K57"/>
      <c r="L57" s="22"/>
      <c r="M57" s="20"/>
      <c r="N57" s="37"/>
      <c r="O57" s="22"/>
    </row>
    <row r="58" spans="3:15" x14ac:dyDescent="0.25">
      <c r="L58" s="22"/>
      <c r="M58" s="22"/>
      <c r="N58" s="60"/>
      <c r="O58" s="22"/>
    </row>
  </sheetData>
  <sheetProtection password="CC68" sheet="1" objects="1" scenarios="1"/>
  <mergeCells count="9">
    <mergeCell ref="A7:B7"/>
    <mergeCell ref="A9:B9"/>
    <mergeCell ref="A5:B5"/>
    <mergeCell ref="A4:B4"/>
    <mergeCell ref="O4:Q4"/>
    <mergeCell ref="E4:K4"/>
    <mergeCell ref="B2:F2"/>
    <mergeCell ref="J2:L2"/>
    <mergeCell ref="L4:N4"/>
  </mergeCells>
  <pageMargins left="0" right="0" top="0.5" bottom="0.25" header="0" footer="0"/>
  <pageSetup paperSize="5" orientation="landscape" r:id="rId1"/>
  <headerFooter>
    <oddHeader>&amp;C&amp;"-,Bold"&amp;14DDS Expense Report (Attachment 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43"/>
  <sheetViews>
    <sheetView zoomScaleNormal="100" workbookViewId="0">
      <pane xSplit="2" ySplit="2" topLeftCell="C3" activePane="bottomRight" state="frozen"/>
      <selection pane="topRight" activeCell="C1" sqref="C1"/>
      <selection pane="bottomLeft" activeCell="A2" sqref="A2"/>
      <selection pane="bottomRight" activeCell="J15" sqref="J15:K15"/>
    </sheetView>
  </sheetViews>
  <sheetFormatPr defaultRowHeight="15" x14ac:dyDescent="0.25"/>
  <cols>
    <col min="1" max="1" width="11.140625" customWidth="1"/>
    <col min="2" max="2" width="36.5703125" customWidth="1"/>
    <col min="3" max="3" width="7" customWidth="1"/>
    <col min="4" max="4" width="9.7109375" style="74" customWidth="1"/>
    <col min="5" max="13" width="9.7109375" customWidth="1"/>
    <col min="14" max="14" width="5.7109375" customWidth="1"/>
    <col min="15" max="15" width="15.42578125" customWidth="1"/>
  </cols>
  <sheetData>
    <row r="1" spans="1:15" ht="19.5" thickBot="1" x14ac:dyDescent="0.35">
      <c r="A1" s="281" t="s">
        <v>311</v>
      </c>
    </row>
    <row r="2" spans="1:15" ht="15.75" thickBot="1" x14ac:dyDescent="0.3">
      <c r="A2" s="14" t="s">
        <v>20</v>
      </c>
      <c r="B2" s="479">
        <f>ProvderName1</f>
        <v>0</v>
      </c>
      <c r="C2" s="480"/>
      <c r="D2" s="480"/>
      <c r="E2" s="480"/>
      <c r="F2" s="480"/>
      <c r="G2" s="56"/>
      <c r="H2" s="9" t="s">
        <v>26</v>
      </c>
      <c r="I2" s="479" t="str">
        <f>ReportType1</f>
        <v>End of Year Report</v>
      </c>
      <c r="J2" s="480"/>
      <c r="K2" s="480"/>
      <c r="L2" s="80"/>
      <c r="M2" s="57"/>
      <c r="N2" s="9" t="s">
        <v>25</v>
      </c>
      <c r="O2" s="55">
        <f>FiscalYear1</f>
        <v>2014</v>
      </c>
    </row>
    <row r="3" spans="1:15" ht="5.0999999999999996" customHeight="1" thickBot="1" x14ac:dyDescent="0.3">
      <c r="A3" s="278"/>
      <c r="B3" s="277"/>
      <c r="C3" s="30"/>
      <c r="D3" s="73"/>
      <c r="E3" s="6"/>
      <c r="F3" s="6"/>
      <c r="G3" s="6"/>
      <c r="H3" s="10"/>
      <c r="I3" s="3"/>
      <c r="J3" s="3"/>
      <c r="K3" s="10"/>
      <c r="L3" s="10"/>
      <c r="M3" s="7"/>
      <c r="N3" s="92"/>
      <c r="O3" s="97"/>
    </row>
    <row r="4" spans="1:15" ht="15.75" thickBot="1" x14ac:dyDescent="0.3">
      <c r="A4" s="486"/>
      <c r="B4" s="487"/>
      <c r="C4" s="31"/>
      <c r="D4" s="73"/>
      <c r="E4" s="481" t="s">
        <v>18</v>
      </c>
      <c r="F4" s="482"/>
      <c r="G4" s="482"/>
      <c r="H4" s="482"/>
      <c r="I4" s="482"/>
      <c r="J4" s="483"/>
      <c r="K4" s="476" t="s">
        <v>17</v>
      </c>
      <c r="L4" s="477"/>
      <c r="M4" s="478"/>
      <c r="N4" s="8"/>
      <c r="O4" s="40"/>
    </row>
    <row r="5" spans="1:15" ht="43.5" customHeight="1" x14ac:dyDescent="0.25">
      <c r="A5" s="486"/>
      <c r="B5" s="487"/>
      <c r="C5" s="31"/>
      <c r="D5" s="285" t="s">
        <v>292</v>
      </c>
      <c r="E5" s="352" t="s">
        <v>14</v>
      </c>
      <c r="F5" s="353" t="s">
        <v>15</v>
      </c>
      <c r="G5" s="353" t="s">
        <v>309</v>
      </c>
      <c r="H5" s="353" t="s">
        <v>323</v>
      </c>
      <c r="I5" s="353" t="s">
        <v>266</v>
      </c>
      <c r="J5" s="354" t="s">
        <v>16</v>
      </c>
      <c r="K5" s="352" t="s">
        <v>340</v>
      </c>
      <c r="L5" s="353" t="s">
        <v>289</v>
      </c>
      <c r="M5" s="355" t="s">
        <v>1</v>
      </c>
      <c r="N5" s="8"/>
      <c r="O5" s="40"/>
    </row>
    <row r="6" spans="1:15" ht="5.0999999999999996" customHeight="1" x14ac:dyDescent="0.25">
      <c r="A6" s="151"/>
      <c r="B6" s="102"/>
      <c r="C6" s="103"/>
      <c r="D6" s="286"/>
      <c r="E6" s="104"/>
      <c r="F6" s="105"/>
      <c r="G6" s="105"/>
      <c r="H6" s="105"/>
      <c r="I6" s="105"/>
      <c r="J6" s="106"/>
      <c r="K6" s="104"/>
      <c r="L6" s="105"/>
      <c r="M6" s="110"/>
      <c r="N6" s="8"/>
      <c r="O6" s="40"/>
    </row>
    <row r="7" spans="1:15" x14ac:dyDescent="0.25">
      <c r="A7" s="484" t="s">
        <v>288</v>
      </c>
      <c r="B7" s="485"/>
      <c r="C7" s="111"/>
      <c r="D7" s="287">
        <f>SUM(E7:M7)</f>
        <v>0</v>
      </c>
      <c r="E7" s="113"/>
      <c r="F7" s="114"/>
      <c r="G7" s="114"/>
      <c r="H7" s="114"/>
      <c r="I7" s="114"/>
      <c r="J7" s="115"/>
      <c r="K7" s="116"/>
      <c r="L7" s="117"/>
      <c r="M7" s="118"/>
      <c r="N7" s="8"/>
      <c r="O7" s="40"/>
    </row>
    <row r="8" spans="1:15" ht="5.0999999999999996" customHeight="1" x14ac:dyDescent="0.25">
      <c r="A8" s="343"/>
      <c r="B8" s="344"/>
      <c r="C8" s="154"/>
      <c r="D8" s="288"/>
      <c r="E8" s="155"/>
      <c r="F8" s="156"/>
      <c r="G8" s="156"/>
      <c r="H8" s="156"/>
      <c r="I8" s="156"/>
      <c r="J8" s="157"/>
      <c r="K8" s="155"/>
      <c r="L8" s="156"/>
      <c r="M8" s="157"/>
      <c r="N8" s="8"/>
      <c r="O8" s="40"/>
    </row>
    <row r="9" spans="1:15" x14ac:dyDescent="0.25">
      <c r="A9" s="488" t="s">
        <v>325</v>
      </c>
      <c r="B9" s="489"/>
      <c r="C9" s="348">
        <f>SUM(C11:C14)</f>
        <v>0</v>
      </c>
      <c r="D9" s="312">
        <f t="shared" ref="D9:D15" si="0">SUM(E9:M9)</f>
        <v>0</v>
      </c>
      <c r="E9" s="364" t="s">
        <v>307</v>
      </c>
      <c r="F9" s="365"/>
      <c r="G9" s="365"/>
      <c r="H9" s="365"/>
      <c r="I9" s="365"/>
      <c r="J9" s="366"/>
      <c r="K9" s="367"/>
      <c r="L9" s="365"/>
      <c r="M9" s="366"/>
      <c r="N9" s="8"/>
      <c r="O9" s="40"/>
    </row>
    <row r="10" spans="1:15" s="193" customFormat="1" ht="5.0999999999999996" customHeight="1" x14ac:dyDescent="0.25">
      <c r="A10" s="360"/>
      <c r="B10" s="336"/>
      <c r="C10" s="339"/>
      <c r="D10" s="345"/>
      <c r="E10" s="349"/>
      <c r="F10" s="346"/>
      <c r="G10" s="346"/>
      <c r="H10" s="346"/>
      <c r="I10" s="346"/>
      <c r="J10" s="350"/>
      <c r="K10" s="351"/>
      <c r="L10" s="346"/>
      <c r="M10" s="350"/>
      <c r="N10" s="327"/>
      <c r="O10" s="342"/>
    </row>
    <row r="11" spans="1:15" x14ac:dyDescent="0.25">
      <c r="A11" s="278" t="s">
        <v>22</v>
      </c>
      <c r="B11" s="334" t="s">
        <v>322</v>
      </c>
      <c r="C11" s="340"/>
      <c r="D11" s="310">
        <f t="shared" si="0"/>
        <v>0</v>
      </c>
      <c r="E11" s="188">
        <v>0</v>
      </c>
      <c r="F11" s="122"/>
      <c r="G11" s="122"/>
      <c r="H11" s="122"/>
      <c r="I11" s="122"/>
      <c r="J11" s="123"/>
      <c r="K11" s="124"/>
      <c r="L11" s="125"/>
      <c r="M11" s="126"/>
      <c r="N11" s="8"/>
      <c r="O11" s="40"/>
    </row>
    <row r="12" spans="1:15" x14ac:dyDescent="0.25">
      <c r="A12" s="278"/>
      <c r="B12" s="63" t="s">
        <v>302</v>
      </c>
      <c r="C12" s="341" t="s">
        <v>307</v>
      </c>
      <c r="D12" s="311">
        <f t="shared" si="0"/>
        <v>0</v>
      </c>
      <c r="E12" s="189"/>
      <c r="F12" s="128"/>
      <c r="G12" s="128"/>
      <c r="H12" s="128"/>
      <c r="I12" s="128"/>
      <c r="J12" s="129"/>
      <c r="K12" s="130"/>
      <c r="L12" s="131"/>
      <c r="M12" s="132"/>
      <c r="N12" s="8"/>
      <c r="O12" s="40"/>
    </row>
    <row r="13" spans="1:15" x14ac:dyDescent="0.25">
      <c r="A13" s="278"/>
      <c r="B13" s="63" t="s">
        <v>269</v>
      </c>
      <c r="C13" s="341"/>
      <c r="D13" s="311">
        <f t="shared" si="0"/>
        <v>0</v>
      </c>
      <c r="E13" s="189" t="s">
        <v>307</v>
      </c>
      <c r="F13" s="128"/>
      <c r="G13" s="128"/>
      <c r="H13" s="128"/>
      <c r="I13" s="128"/>
      <c r="J13" s="129"/>
      <c r="K13" s="130"/>
      <c r="L13" s="131"/>
      <c r="M13" s="132"/>
      <c r="N13" s="8"/>
      <c r="O13" s="40"/>
    </row>
    <row r="14" spans="1:15" ht="15.75" thickBot="1" x14ac:dyDescent="0.3">
      <c r="A14" s="278"/>
      <c r="B14" s="63" t="s">
        <v>268</v>
      </c>
      <c r="C14" s="347" t="s">
        <v>307</v>
      </c>
      <c r="D14" s="311">
        <f t="shared" si="0"/>
        <v>0</v>
      </c>
      <c r="E14" s="189" t="s">
        <v>307</v>
      </c>
      <c r="F14" s="128"/>
      <c r="G14" s="128"/>
      <c r="H14" s="128"/>
      <c r="I14" s="128"/>
      <c r="J14" s="129"/>
      <c r="K14" s="130"/>
      <c r="L14" s="131"/>
      <c r="M14" s="132"/>
      <c r="N14" s="8"/>
      <c r="O14" s="40"/>
    </row>
    <row r="15" spans="1:15" x14ac:dyDescent="0.25">
      <c r="A15" s="278"/>
      <c r="B15" s="35" t="s">
        <v>283</v>
      </c>
      <c r="C15" s="289"/>
      <c r="D15" s="311">
        <f t="shared" si="0"/>
        <v>0</v>
      </c>
      <c r="E15" s="133">
        <f t="shared" ref="E15:K15" si="1">SUM(E11:E14)</f>
        <v>0</v>
      </c>
      <c r="F15" s="134">
        <f t="shared" si="1"/>
        <v>0</v>
      </c>
      <c r="G15" s="134">
        <f t="shared" si="1"/>
        <v>0</v>
      </c>
      <c r="H15" s="134">
        <f t="shared" si="1"/>
        <v>0</v>
      </c>
      <c r="I15" s="134">
        <f t="shared" si="1"/>
        <v>0</v>
      </c>
      <c r="J15" s="135">
        <f t="shared" si="1"/>
        <v>0</v>
      </c>
      <c r="K15" s="135">
        <f t="shared" si="1"/>
        <v>0</v>
      </c>
      <c r="L15" s="134">
        <f>SUM(L11:L14)</f>
        <v>0</v>
      </c>
      <c r="M15" s="135">
        <f>SUM(M11:M14)</f>
        <v>0</v>
      </c>
      <c r="N15" s="8"/>
      <c r="O15" s="40"/>
    </row>
    <row r="16" spans="1:15" ht="5.0999999999999996" customHeight="1" x14ac:dyDescent="0.25">
      <c r="A16" s="151"/>
      <c r="B16" s="94"/>
      <c r="C16" s="290"/>
      <c r="D16" s="313"/>
      <c r="E16" s="119"/>
      <c r="F16" s="120"/>
      <c r="G16" s="120"/>
      <c r="H16" s="120"/>
      <c r="I16" s="120"/>
      <c r="J16" s="121"/>
      <c r="K16" s="119"/>
      <c r="L16" s="120"/>
      <c r="M16" s="121"/>
      <c r="N16" s="8"/>
      <c r="O16" s="40"/>
    </row>
    <row r="17" spans="1:15" x14ac:dyDescent="0.25">
      <c r="A17" s="54" t="s">
        <v>23</v>
      </c>
      <c r="B17" s="36" t="s">
        <v>347</v>
      </c>
      <c r="C17" s="136"/>
      <c r="D17" s="314">
        <f>SUM(E17:M17)</f>
        <v>0</v>
      </c>
      <c r="E17" s="113">
        <v>0</v>
      </c>
      <c r="F17" s="114"/>
      <c r="G17" s="114"/>
      <c r="H17" s="114"/>
      <c r="I17" s="114"/>
      <c r="J17" s="115"/>
      <c r="K17" s="116"/>
      <c r="L17" s="117"/>
      <c r="M17" s="118"/>
      <c r="N17" s="8"/>
      <c r="O17" s="40"/>
    </row>
    <row r="18" spans="1:15" ht="5.0999999999999996" customHeight="1" x14ac:dyDescent="0.25">
      <c r="A18" s="151"/>
      <c r="B18" s="94"/>
      <c r="C18" s="290"/>
      <c r="D18" s="313"/>
      <c r="E18" s="119"/>
      <c r="F18" s="120"/>
      <c r="G18" s="120"/>
      <c r="H18" s="120"/>
      <c r="I18" s="120"/>
      <c r="J18" s="121"/>
      <c r="K18" s="119"/>
      <c r="L18" s="120"/>
      <c r="M18" s="121"/>
      <c r="N18" s="8"/>
      <c r="O18" s="40"/>
    </row>
    <row r="19" spans="1:15" x14ac:dyDescent="0.25">
      <c r="A19" s="278" t="s">
        <v>284</v>
      </c>
      <c r="B19" s="62" t="s">
        <v>2</v>
      </c>
      <c r="C19" s="292"/>
      <c r="D19" s="311">
        <f>SUM(E19:M19)</f>
        <v>0</v>
      </c>
      <c r="E19" s="127"/>
      <c r="F19" s="128"/>
      <c r="G19" s="128"/>
      <c r="H19" s="128"/>
      <c r="I19" s="128"/>
      <c r="J19" s="129"/>
      <c r="K19" s="130"/>
      <c r="L19" s="131"/>
      <c r="M19" s="132"/>
      <c r="N19" s="8"/>
      <c r="O19" s="40"/>
    </row>
    <row r="20" spans="1:15" x14ac:dyDescent="0.25">
      <c r="A20" s="278"/>
      <c r="B20" s="63" t="s">
        <v>270</v>
      </c>
      <c r="C20" s="292"/>
      <c r="D20" s="311">
        <f>SUM(E20:M20)</f>
        <v>0</v>
      </c>
      <c r="E20" s="127"/>
      <c r="F20" s="137"/>
      <c r="G20" s="138"/>
      <c r="H20" s="138"/>
      <c r="I20" s="128"/>
      <c r="J20" s="129"/>
      <c r="K20" s="130"/>
      <c r="L20" s="131"/>
      <c r="M20" s="132"/>
      <c r="N20" s="8"/>
      <c r="O20" s="40"/>
    </row>
    <row r="21" spans="1:15" ht="15" customHeight="1" x14ac:dyDescent="0.25">
      <c r="A21" s="278"/>
      <c r="B21" s="64" t="s">
        <v>276</v>
      </c>
      <c r="C21" s="292"/>
      <c r="D21" s="311">
        <f>SUM(E21:M21)</f>
        <v>0</v>
      </c>
      <c r="E21" s="127"/>
      <c r="F21" s="139"/>
      <c r="G21" s="140"/>
      <c r="H21" s="141"/>
      <c r="I21" s="137"/>
      <c r="J21" s="123"/>
      <c r="K21" s="130"/>
      <c r="L21" s="131"/>
      <c r="M21" s="132"/>
      <c r="N21" s="8"/>
      <c r="O21" s="40"/>
    </row>
    <row r="22" spans="1:15" x14ac:dyDescent="0.25">
      <c r="A22" s="278"/>
      <c r="B22" s="63" t="s">
        <v>291</v>
      </c>
      <c r="C22" s="292"/>
      <c r="D22" s="311">
        <f>SUM(E22:M22)</f>
        <v>0</v>
      </c>
      <c r="E22" s="142"/>
      <c r="F22" s="138"/>
      <c r="G22" s="114"/>
      <c r="H22" s="114"/>
      <c r="I22" s="138"/>
      <c r="J22" s="143"/>
      <c r="K22" s="144"/>
      <c r="L22" s="145"/>
      <c r="M22" s="146"/>
      <c r="N22" s="8"/>
      <c r="O22" s="40"/>
    </row>
    <row r="23" spans="1:15" x14ac:dyDescent="0.25">
      <c r="A23" s="278"/>
      <c r="B23" s="35" t="s">
        <v>282</v>
      </c>
      <c r="C23" s="136"/>
      <c r="D23" s="312">
        <f>SUM(E23:M23)</f>
        <v>0</v>
      </c>
      <c r="E23" s="406" t="str">
        <f>IF(E15&gt;0,SUM(E19:E22)," ")</f>
        <v xml:space="preserve"> </v>
      </c>
      <c r="F23" s="404" t="str">
        <f t="shared" ref="F23:M23" si="2">IF(F15&gt;0,SUM(F19:F22)," ")</f>
        <v xml:space="preserve"> </v>
      </c>
      <c r="G23" s="404" t="str">
        <f t="shared" si="2"/>
        <v xml:space="preserve"> </v>
      </c>
      <c r="H23" s="404" t="str">
        <f t="shared" si="2"/>
        <v xml:space="preserve"> </v>
      </c>
      <c r="I23" s="404" t="str">
        <f t="shared" si="2"/>
        <v xml:space="preserve"> </v>
      </c>
      <c r="J23" s="407" t="str">
        <f t="shared" si="2"/>
        <v xml:space="preserve"> </v>
      </c>
      <c r="K23" s="406" t="str">
        <f t="shared" si="2"/>
        <v xml:space="preserve"> </v>
      </c>
      <c r="L23" s="404" t="str">
        <f t="shared" si="2"/>
        <v xml:space="preserve"> </v>
      </c>
      <c r="M23" s="407" t="str">
        <f t="shared" si="2"/>
        <v xml:space="preserve"> </v>
      </c>
      <c r="N23" s="8"/>
      <c r="O23" s="40"/>
    </row>
    <row r="24" spans="1:15" ht="5.0999999999999996" customHeight="1" x14ac:dyDescent="0.25">
      <c r="A24" s="151"/>
      <c r="B24" s="94"/>
      <c r="C24" s="290"/>
      <c r="D24" s="313"/>
      <c r="E24" s="401"/>
      <c r="F24" s="402"/>
      <c r="G24" s="402"/>
      <c r="H24" s="402"/>
      <c r="I24" s="402"/>
      <c r="J24" s="403"/>
      <c r="K24" s="401"/>
      <c r="L24" s="402"/>
      <c r="M24" s="403"/>
      <c r="N24" s="8"/>
      <c r="O24" s="40"/>
    </row>
    <row r="25" spans="1:15" x14ac:dyDescent="0.25">
      <c r="A25" s="276" t="s">
        <v>24</v>
      </c>
      <c r="B25" s="36" t="s">
        <v>348</v>
      </c>
      <c r="C25" s="136"/>
      <c r="D25" s="314">
        <f>SUM(E25:M25)</f>
        <v>0</v>
      </c>
      <c r="E25" s="113">
        <v>0</v>
      </c>
      <c r="F25" s="114"/>
      <c r="G25" s="114"/>
      <c r="H25" s="114"/>
      <c r="I25" s="114"/>
      <c r="J25" s="115"/>
      <c r="K25" s="116"/>
      <c r="L25" s="117"/>
      <c r="M25" s="118"/>
      <c r="N25" s="8"/>
      <c r="O25" s="40"/>
    </row>
    <row r="26" spans="1:15" ht="5.0999999999999996" customHeight="1" x14ac:dyDescent="0.25">
      <c r="A26" s="151"/>
      <c r="B26" s="94"/>
      <c r="C26" s="290"/>
      <c r="D26" s="313"/>
      <c r="E26" s="155"/>
      <c r="F26" s="156"/>
      <c r="G26" s="156"/>
      <c r="H26" s="156"/>
      <c r="I26" s="156"/>
      <c r="J26" s="157"/>
      <c r="K26" s="155"/>
      <c r="L26" s="156"/>
      <c r="M26" s="157"/>
      <c r="N26" s="8"/>
      <c r="O26" s="40"/>
    </row>
    <row r="27" spans="1:15" x14ac:dyDescent="0.25">
      <c r="A27" s="43"/>
      <c r="B27" s="34" t="s">
        <v>304</v>
      </c>
      <c r="C27" s="293"/>
      <c r="D27" s="314">
        <f>SUM(E27:M27)</f>
        <v>0</v>
      </c>
      <c r="E27" s="150" t="str">
        <f>IF(E15&gt;0,E15+E17+E23+E25," ")</f>
        <v xml:space="preserve"> </v>
      </c>
      <c r="F27" s="405" t="str">
        <f t="shared" ref="F27:M27" si="3">IF(F15&gt;0,F15+F17+F23+F25," ")</f>
        <v xml:space="preserve"> </v>
      </c>
      <c r="G27" s="405" t="str">
        <f t="shared" si="3"/>
        <v xml:space="preserve"> </v>
      </c>
      <c r="H27" s="405" t="str">
        <f t="shared" si="3"/>
        <v xml:space="preserve"> </v>
      </c>
      <c r="I27" s="405" t="str">
        <f t="shared" si="3"/>
        <v xml:space="preserve"> </v>
      </c>
      <c r="J27" s="408" t="str">
        <f t="shared" si="3"/>
        <v xml:space="preserve"> </v>
      </c>
      <c r="K27" s="150" t="str">
        <f t="shared" si="3"/>
        <v xml:space="preserve"> </v>
      </c>
      <c r="L27" s="405" t="str">
        <f t="shared" si="3"/>
        <v xml:space="preserve"> </v>
      </c>
      <c r="M27" s="408" t="str">
        <f t="shared" si="3"/>
        <v xml:space="preserve"> </v>
      </c>
      <c r="N27" s="8"/>
      <c r="O27" s="40"/>
    </row>
    <row r="28" spans="1:15" ht="5.0999999999999996" customHeight="1" x14ac:dyDescent="0.25">
      <c r="A28" s="152"/>
      <c r="B28" s="107"/>
      <c r="C28" s="290"/>
      <c r="D28" s="315"/>
      <c r="E28" s="401"/>
      <c r="F28" s="402"/>
      <c r="G28" s="402"/>
      <c r="H28" s="402"/>
      <c r="I28" s="402"/>
      <c r="J28" s="403"/>
      <c r="K28" s="401"/>
      <c r="L28" s="402"/>
      <c r="M28" s="403"/>
      <c r="N28" s="8"/>
      <c r="O28" s="40"/>
    </row>
    <row r="29" spans="1:15" x14ac:dyDescent="0.25">
      <c r="A29" s="19" t="s">
        <v>316</v>
      </c>
      <c r="B29" s="8"/>
      <c r="C29" s="293"/>
      <c r="D29" s="314">
        <f>SUM(E29:M29)</f>
        <v>0</v>
      </c>
      <c r="E29" s="113"/>
      <c r="F29" s="114"/>
      <c r="G29" s="114"/>
      <c r="H29" s="114"/>
      <c r="I29" s="114"/>
      <c r="J29" s="115"/>
      <c r="K29" s="116"/>
      <c r="L29" s="117"/>
      <c r="M29" s="118"/>
      <c r="N29" s="8"/>
      <c r="O29" s="40"/>
    </row>
    <row r="30" spans="1:15" ht="5.0999999999999996" customHeight="1" x14ac:dyDescent="0.25">
      <c r="A30" s="152"/>
      <c r="B30" s="108"/>
      <c r="C30" s="290"/>
      <c r="D30" s="315"/>
      <c r="E30" s="155"/>
      <c r="F30" s="156"/>
      <c r="G30" s="156"/>
      <c r="H30" s="156"/>
      <c r="I30" s="156"/>
      <c r="J30" s="157"/>
      <c r="K30" s="155"/>
      <c r="L30" s="156"/>
      <c r="M30" s="157"/>
      <c r="N30" s="8"/>
      <c r="O30" s="40"/>
    </row>
    <row r="31" spans="1:15" x14ac:dyDescent="0.25">
      <c r="A31" s="43"/>
      <c r="B31" s="34" t="s">
        <v>301</v>
      </c>
      <c r="C31" s="293"/>
      <c r="D31" s="316">
        <f>SUM(E31:M31)</f>
        <v>0</v>
      </c>
      <c r="E31" s="150" t="str">
        <f>IF(E15&gt;0,E27-E29," ")</f>
        <v xml:space="preserve"> </v>
      </c>
      <c r="F31" s="405" t="str">
        <f t="shared" ref="F31:M31" si="4">IF(F15&gt;0,F27-F29," ")</f>
        <v xml:space="preserve"> </v>
      </c>
      <c r="G31" s="405" t="str">
        <f t="shared" si="4"/>
        <v xml:space="preserve"> </v>
      </c>
      <c r="H31" s="405" t="str">
        <f t="shared" si="4"/>
        <v xml:space="preserve"> </v>
      </c>
      <c r="I31" s="405" t="str">
        <f t="shared" si="4"/>
        <v xml:space="preserve"> </v>
      </c>
      <c r="J31" s="408" t="str">
        <f t="shared" si="4"/>
        <v xml:space="preserve"> </v>
      </c>
      <c r="K31" s="150" t="str">
        <f t="shared" si="4"/>
        <v xml:space="preserve"> </v>
      </c>
      <c r="L31" s="405" t="str">
        <f t="shared" si="4"/>
        <v xml:space="preserve"> </v>
      </c>
      <c r="M31" s="408" t="str">
        <f t="shared" si="4"/>
        <v xml:space="preserve"> </v>
      </c>
      <c r="N31" s="8"/>
      <c r="O31" s="40"/>
    </row>
    <row r="32" spans="1:15" ht="5.0999999999999996" customHeight="1" x14ac:dyDescent="0.25">
      <c r="A32" s="151"/>
      <c r="B32" s="94"/>
      <c r="C32" s="290"/>
      <c r="D32" s="313"/>
      <c r="E32" s="401"/>
      <c r="F32" s="402"/>
      <c r="G32" s="402"/>
      <c r="H32" s="402"/>
      <c r="I32" s="402"/>
      <c r="J32" s="403"/>
      <c r="K32" s="401"/>
      <c r="L32" s="402"/>
      <c r="M32" s="403"/>
      <c r="N32" s="8"/>
      <c r="O32" s="40"/>
    </row>
    <row r="33" spans="1:15" x14ac:dyDescent="0.25">
      <c r="A33" s="278" t="s">
        <v>287</v>
      </c>
      <c r="B33" s="93" t="s">
        <v>300</v>
      </c>
      <c r="C33" s="291"/>
      <c r="D33" s="311">
        <f>SUM(E33:M33)</f>
        <v>0</v>
      </c>
      <c r="E33" s="127">
        <v>0</v>
      </c>
      <c r="F33" s="128"/>
      <c r="G33" s="128"/>
      <c r="H33" s="128"/>
      <c r="I33" s="128"/>
      <c r="J33" s="129"/>
      <c r="K33" s="130"/>
      <c r="L33" s="131"/>
      <c r="M33" s="132"/>
      <c r="N33" s="8"/>
      <c r="O33" s="40"/>
    </row>
    <row r="34" spans="1:15" x14ac:dyDescent="0.25">
      <c r="A34" s="43"/>
      <c r="B34" s="93" t="s">
        <v>306</v>
      </c>
      <c r="C34" s="291"/>
      <c r="D34" s="311">
        <f>SUM(E34:M34)</f>
        <v>0</v>
      </c>
      <c r="E34" s="142"/>
      <c r="F34" s="138"/>
      <c r="G34" s="138"/>
      <c r="H34" s="138"/>
      <c r="I34" s="138"/>
      <c r="J34" s="143"/>
      <c r="K34" s="144"/>
      <c r="L34" s="145"/>
      <c r="M34" s="146"/>
      <c r="N34" s="8"/>
      <c r="O34" s="40"/>
    </row>
    <row r="35" spans="1:15" ht="30" x14ac:dyDescent="0.25">
      <c r="A35" s="43"/>
      <c r="B35" s="319" t="s">
        <v>315</v>
      </c>
      <c r="C35" s="291"/>
      <c r="D35" s="312">
        <f>SUM(E35:M35)</f>
        <v>0</v>
      </c>
      <c r="E35" s="142"/>
      <c r="F35" s="138"/>
      <c r="G35" s="138"/>
      <c r="H35" s="138"/>
      <c r="I35" s="138"/>
      <c r="J35" s="143"/>
      <c r="K35" s="144"/>
      <c r="L35" s="145"/>
      <c r="M35" s="146"/>
      <c r="N35" s="8"/>
      <c r="O35" s="40"/>
    </row>
    <row r="36" spans="1:15" x14ac:dyDescent="0.25">
      <c r="A36" s="153"/>
      <c r="B36" s="109" t="s">
        <v>27</v>
      </c>
      <c r="C36" s="294"/>
      <c r="D36" s="312">
        <f>SUM(E36:M36)</f>
        <v>0</v>
      </c>
      <c r="E36" s="150" t="str">
        <f>IF(E15&gt;0,SUM(E33:E35)," ")</f>
        <v xml:space="preserve"> </v>
      </c>
      <c r="F36" s="405" t="str">
        <f t="shared" ref="F36:M36" si="5">IF(F15&gt;0,SUM(F33:F35)," ")</f>
        <v xml:space="preserve"> </v>
      </c>
      <c r="G36" s="405" t="str">
        <f t="shared" si="5"/>
        <v xml:space="preserve"> </v>
      </c>
      <c r="H36" s="405" t="str">
        <f t="shared" si="5"/>
        <v xml:space="preserve"> </v>
      </c>
      <c r="I36" s="405" t="str">
        <f t="shared" si="5"/>
        <v xml:space="preserve"> </v>
      </c>
      <c r="J36" s="408" t="str">
        <f t="shared" si="5"/>
        <v xml:space="preserve"> </v>
      </c>
      <c r="K36" s="150" t="str">
        <f t="shared" si="5"/>
        <v xml:space="preserve"> </v>
      </c>
      <c r="L36" s="405" t="str">
        <f t="shared" si="5"/>
        <v xml:space="preserve"> </v>
      </c>
      <c r="M36" s="408" t="str">
        <f t="shared" si="5"/>
        <v xml:space="preserve"> </v>
      </c>
      <c r="N36" s="8"/>
      <c r="O36" s="40"/>
    </row>
    <row r="37" spans="1:15" ht="5.0999999999999996" customHeight="1" x14ac:dyDescent="0.25">
      <c r="A37" s="98"/>
      <c r="B37" s="95"/>
      <c r="C37" s="295"/>
      <c r="D37" s="313"/>
      <c r="E37" s="282"/>
      <c r="F37" s="283"/>
      <c r="G37" s="283"/>
      <c r="H37" s="283"/>
      <c r="I37" s="283"/>
      <c r="J37" s="284"/>
      <c r="K37" s="282"/>
      <c r="L37" s="283"/>
      <c r="M37" s="284"/>
      <c r="N37" s="8"/>
      <c r="O37" s="40"/>
    </row>
    <row r="38" spans="1:15" ht="15" customHeight="1" x14ac:dyDescent="0.25">
      <c r="A38" s="43"/>
      <c r="B38" s="34" t="s">
        <v>298</v>
      </c>
      <c r="C38" s="112"/>
      <c r="D38" s="314">
        <f>SUM(E38:M38)</f>
        <v>0</v>
      </c>
      <c r="E38" s="187" t="str">
        <f>IF(E15&gt;0,E36-E27," ")</f>
        <v xml:space="preserve"> </v>
      </c>
      <c r="F38" s="384" t="str">
        <f t="shared" ref="F38:M38" si="6">IF(F15&gt;0,F36-F27," ")</f>
        <v xml:space="preserve"> </v>
      </c>
      <c r="G38" s="384" t="str">
        <f t="shared" si="6"/>
        <v xml:space="preserve"> </v>
      </c>
      <c r="H38" s="384" t="str">
        <f t="shared" si="6"/>
        <v xml:space="preserve"> </v>
      </c>
      <c r="I38" s="384" t="str">
        <f t="shared" si="6"/>
        <v xml:space="preserve"> </v>
      </c>
      <c r="J38" s="400" t="str">
        <f t="shared" si="6"/>
        <v xml:space="preserve"> </v>
      </c>
      <c r="K38" s="187" t="str">
        <f t="shared" si="6"/>
        <v xml:space="preserve"> </v>
      </c>
      <c r="L38" s="384" t="str">
        <f t="shared" si="6"/>
        <v xml:space="preserve"> </v>
      </c>
      <c r="M38" s="400" t="str">
        <f t="shared" si="6"/>
        <v xml:space="preserve"> </v>
      </c>
      <c r="N38" s="8"/>
      <c r="O38" s="40"/>
    </row>
    <row r="39" spans="1:15" ht="5.0999999999999996" customHeight="1" x14ac:dyDescent="0.25">
      <c r="A39" s="98"/>
      <c r="B39" s="95"/>
      <c r="C39" s="295"/>
      <c r="D39" s="313"/>
      <c r="E39" s="282"/>
      <c r="F39" s="283"/>
      <c r="G39" s="283"/>
      <c r="H39" s="283"/>
      <c r="I39" s="283"/>
      <c r="J39" s="284"/>
      <c r="K39" s="282"/>
      <c r="L39" s="283"/>
      <c r="M39" s="284"/>
      <c r="N39" s="8"/>
      <c r="O39" s="40"/>
    </row>
    <row r="40" spans="1:15" x14ac:dyDescent="0.25">
      <c r="A40" s="81"/>
      <c r="B40" s="35" t="s">
        <v>303</v>
      </c>
      <c r="C40" s="296"/>
      <c r="D40" s="306"/>
      <c r="E40" s="147" t="str">
        <f>IF(E7=0," ",E42/E7)</f>
        <v xml:space="preserve"> </v>
      </c>
      <c r="F40" s="148" t="str">
        <f t="shared" ref="F40:M40" si="7">IF(F7=0," ",F42/F7)</f>
        <v xml:space="preserve"> </v>
      </c>
      <c r="G40" s="148" t="str">
        <f t="shared" si="7"/>
        <v xml:space="preserve"> </v>
      </c>
      <c r="H40" s="148" t="str">
        <f t="shared" si="7"/>
        <v xml:space="preserve"> </v>
      </c>
      <c r="I40" s="148" t="str">
        <f t="shared" si="7"/>
        <v xml:space="preserve"> </v>
      </c>
      <c r="J40" s="149" t="str">
        <f t="shared" si="7"/>
        <v xml:space="preserve"> </v>
      </c>
      <c r="K40" s="147" t="str">
        <f t="shared" si="7"/>
        <v xml:space="preserve"> </v>
      </c>
      <c r="L40" s="148" t="str">
        <f t="shared" si="7"/>
        <v xml:space="preserve"> </v>
      </c>
      <c r="M40" s="149" t="str">
        <f t="shared" si="7"/>
        <v xml:space="preserve"> </v>
      </c>
      <c r="N40" s="8"/>
      <c r="O40" s="40"/>
    </row>
    <row r="41" spans="1:15" ht="5.0999999999999996" customHeight="1" x14ac:dyDescent="0.25">
      <c r="A41" s="98"/>
      <c r="B41" s="95"/>
      <c r="C41" s="295"/>
      <c r="D41" s="317"/>
      <c r="E41" s="282"/>
      <c r="F41" s="283"/>
      <c r="G41" s="283"/>
      <c r="H41" s="283"/>
      <c r="I41" s="283"/>
      <c r="J41" s="284"/>
      <c r="K41" s="282"/>
      <c r="L41" s="283"/>
      <c r="M41" s="284"/>
      <c r="N41" s="8"/>
      <c r="O41" s="40"/>
    </row>
    <row r="42" spans="1:15" ht="15" customHeight="1" x14ac:dyDescent="0.25">
      <c r="A42" s="81"/>
      <c r="B42" s="35" t="s">
        <v>299</v>
      </c>
      <c r="C42" s="296"/>
      <c r="D42" s="306">
        <f>SUM(E42:M42)</f>
        <v>0</v>
      </c>
      <c r="E42" s="147" t="str">
        <f>IF(E15&gt;0,E31-E35," ")</f>
        <v xml:space="preserve"> </v>
      </c>
      <c r="F42" s="148" t="str">
        <f t="shared" ref="F42:M42" si="8">IF(F15&gt;0,F31-F35," ")</f>
        <v xml:space="preserve"> </v>
      </c>
      <c r="G42" s="148" t="str">
        <f t="shared" si="8"/>
        <v xml:space="preserve"> </v>
      </c>
      <c r="H42" s="148" t="str">
        <f t="shared" si="8"/>
        <v xml:space="preserve"> </v>
      </c>
      <c r="I42" s="148" t="str">
        <f t="shared" si="8"/>
        <v xml:space="preserve"> </v>
      </c>
      <c r="J42" s="149" t="str">
        <f t="shared" si="8"/>
        <v xml:space="preserve"> </v>
      </c>
      <c r="K42" s="147" t="str">
        <f t="shared" si="8"/>
        <v xml:space="preserve"> </v>
      </c>
      <c r="L42" s="148" t="str">
        <f t="shared" si="8"/>
        <v xml:space="preserve"> </v>
      </c>
      <c r="M42" s="149" t="str">
        <f t="shared" si="8"/>
        <v xml:space="preserve"> </v>
      </c>
      <c r="N42" s="8"/>
      <c r="O42" s="40"/>
    </row>
    <row r="43" spans="1:15" ht="5.0999999999999996" customHeight="1" thickBot="1" x14ac:dyDescent="0.3">
      <c r="A43" s="298"/>
      <c r="B43" s="299"/>
      <c r="C43" s="297"/>
      <c r="D43" s="318"/>
      <c r="E43" s="307"/>
      <c r="F43" s="308"/>
      <c r="G43" s="308"/>
      <c r="H43" s="308"/>
      <c r="I43" s="308"/>
      <c r="J43" s="309"/>
      <c r="K43" s="307"/>
      <c r="L43" s="308"/>
      <c r="M43" s="309"/>
      <c r="N43" s="15"/>
      <c r="O43" s="52"/>
    </row>
  </sheetData>
  <sheetProtection password="CC68" sheet="1" objects="1" scenarios="1"/>
  <mergeCells count="8">
    <mergeCell ref="A7:B7"/>
    <mergeCell ref="A9:B9"/>
    <mergeCell ref="B2:F2"/>
    <mergeCell ref="I2:K2"/>
    <mergeCell ref="A4:B4"/>
    <mergeCell ref="E4:J4"/>
    <mergeCell ref="K4:M4"/>
    <mergeCell ref="A5:B5"/>
  </mergeCells>
  <pageMargins left="0" right="0" top="0.5" bottom="0.25" header="0.25" footer="0.05"/>
  <pageSetup paperSize="5" orientation="landscape" r:id="rId1"/>
  <headerFooter>
    <oddHeader>&amp;C&amp;"-,Bold"&amp;14DDS Expense Report (Attachment 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38"/>
  <sheetViews>
    <sheetView zoomScaleNormal="100" workbookViewId="0">
      <selection activeCell="B19" sqref="B19"/>
    </sheetView>
  </sheetViews>
  <sheetFormatPr defaultRowHeight="15" x14ac:dyDescent="0.25"/>
  <cols>
    <col min="1" max="1" width="20.5703125" style="61" customWidth="1"/>
    <col min="2" max="2" width="8.5703125" customWidth="1"/>
    <col min="3" max="3" width="5.7109375" customWidth="1"/>
    <col min="4" max="4" width="3.42578125" customWidth="1"/>
    <col min="5" max="5" width="29.28515625" customWidth="1"/>
    <col min="6" max="6" width="10.5703125" bestFit="1" customWidth="1"/>
    <col min="10" max="10" width="10.5703125" bestFit="1" customWidth="1"/>
    <col min="16" max="16" width="15.7109375" customWidth="1"/>
  </cols>
  <sheetData>
    <row r="1" spans="1:18" ht="19.5" thickBot="1" x14ac:dyDescent="0.35">
      <c r="A1" s="301" t="s">
        <v>313</v>
      </c>
    </row>
    <row r="2" spans="1:18" ht="15.75" thickBot="1" x14ac:dyDescent="0.3">
      <c r="A2" s="67" t="s">
        <v>20</v>
      </c>
      <c r="B2" s="479">
        <f>ProvderName1</f>
        <v>0</v>
      </c>
      <c r="C2" s="480"/>
      <c r="D2" s="480"/>
      <c r="E2" s="480"/>
      <c r="F2" s="56"/>
      <c r="G2" s="9" t="s">
        <v>26</v>
      </c>
      <c r="H2" s="479" t="str">
        <f>ReportType1</f>
        <v>End of Year Report</v>
      </c>
      <c r="I2" s="490"/>
      <c r="J2" s="490"/>
      <c r="K2" s="80"/>
      <c r="L2" s="57"/>
      <c r="M2" s="57"/>
      <c r="N2" s="57"/>
      <c r="O2" s="9" t="s">
        <v>25</v>
      </c>
      <c r="P2" s="55">
        <f>FiscalYear1</f>
        <v>2014</v>
      </c>
    </row>
    <row r="3" spans="1:18" ht="6.75" customHeight="1" x14ac:dyDescent="0.25">
      <c r="A3" s="68"/>
      <c r="B3" s="8"/>
      <c r="C3" s="8"/>
      <c r="D3" s="8"/>
      <c r="E3" s="8"/>
      <c r="F3" s="8"/>
      <c r="G3" s="8"/>
      <c r="H3" s="8"/>
      <c r="I3" s="8"/>
      <c r="J3" s="8"/>
      <c r="K3" s="8"/>
      <c r="L3" s="8"/>
      <c r="M3" s="8"/>
      <c r="N3" s="8"/>
      <c r="O3" s="8"/>
      <c r="P3" s="40"/>
    </row>
    <row r="4" spans="1:18" x14ac:dyDescent="0.25">
      <c r="A4" s="68" t="s">
        <v>290</v>
      </c>
      <c r="B4" s="8"/>
      <c r="C4" s="8"/>
      <c r="D4" s="8"/>
      <c r="E4" s="8"/>
      <c r="F4" s="8"/>
      <c r="G4" s="8"/>
      <c r="H4" s="8"/>
      <c r="I4" s="8"/>
      <c r="J4" s="8"/>
      <c r="K4" s="8"/>
      <c r="L4" s="8"/>
      <c r="M4" s="8"/>
      <c r="N4" s="8"/>
      <c r="O4" s="8"/>
      <c r="P4" s="40"/>
    </row>
    <row r="5" spans="1:18" ht="6.75" customHeight="1" x14ac:dyDescent="0.25">
      <c r="A5" s="68"/>
      <c r="B5" s="8"/>
      <c r="C5" s="8"/>
      <c r="D5" s="8"/>
      <c r="E5" s="8"/>
      <c r="F5" s="8"/>
      <c r="G5" s="8"/>
      <c r="H5" s="8"/>
      <c r="I5" s="8"/>
      <c r="J5" s="8"/>
      <c r="K5" s="8"/>
      <c r="L5" s="8"/>
      <c r="M5" s="8"/>
      <c r="N5" s="8"/>
      <c r="O5" s="8"/>
      <c r="P5" s="40"/>
    </row>
    <row r="6" spans="1:18" x14ac:dyDescent="0.25">
      <c r="A6" s="320" t="s">
        <v>317</v>
      </c>
      <c r="B6" s="186">
        <f>IF(('Vendor Service Page '!D33+'Contract Service Page'!D33)=0,0,IF(('Vendor Service Page '!D33+'Contract Service Page'!D33)&gt;299999,"NO","Yes"))</f>
        <v>0</v>
      </c>
      <c r="C6" s="368">
        <v>1</v>
      </c>
      <c r="D6" s="8" t="s">
        <v>305</v>
      </c>
      <c r="E6" s="8"/>
      <c r="F6" s="8"/>
      <c r="G6" s="8"/>
      <c r="H6" s="8"/>
      <c r="I6" s="8"/>
      <c r="J6" s="8"/>
      <c r="K6" s="8"/>
      <c r="L6" s="8"/>
      <c r="M6" s="8"/>
      <c r="N6" s="8"/>
      <c r="O6" s="8"/>
      <c r="P6" s="40"/>
      <c r="Q6" s="8"/>
      <c r="R6" s="8"/>
    </row>
    <row r="7" spans="1:18" x14ac:dyDescent="0.25">
      <c r="A7" s="320" t="s">
        <v>267</v>
      </c>
      <c r="B7" s="186" t="str">
        <f>IF(BenefitsPercent&gt;0,"Yes","NO")</f>
        <v>NO</v>
      </c>
      <c r="C7" s="368">
        <v>2</v>
      </c>
      <c r="D7" s="8" t="s">
        <v>326</v>
      </c>
      <c r="E7" s="8"/>
      <c r="F7" s="8"/>
      <c r="G7" s="8"/>
      <c r="H7" s="8"/>
      <c r="I7" s="8"/>
      <c r="J7" s="8"/>
      <c r="K7" s="8"/>
      <c r="L7" s="8"/>
      <c r="M7" s="8"/>
      <c r="N7" s="8"/>
      <c r="O7" s="8"/>
      <c r="P7" s="40"/>
      <c r="Q7" s="8"/>
      <c r="R7" s="8"/>
    </row>
    <row r="8" spans="1:18" ht="15.75" thickBot="1" x14ac:dyDescent="0.3">
      <c r="A8" s="81"/>
      <c r="B8" s="186">
        <f>IF(BenefitsPercent=0,0,IF(BenefitsPercent&gt;0.3,"NO","Yes"))</f>
        <v>0</v>
      </c>
      <c r="C8" s="368">
        <v>3</v>
      </c>
      <c r="D8" s="8" t="s">
        <v>329</v>
      </c>
      <c r="E8" s="8"/>
      <c r="F8" s="8"/>
      <c r="G8" s="8"/>
      <c r="H8" s="8"/>
      <c r="I8" s="8"/>
      <c r="J8" s="8"/>
      <c r="K8" s="8"/>
      <c r="L8" s="8"/>
      <c r="M8" s="8"/>
      <c r="N8" s="8"/>
      <c r="O8" s="8"/>
      <c r="P8" s="40"/>
      <c r="Q8" s="8"/>
      <c r="R8" s="8"/>
    </row>
    <row r="9" spans="1:18" x14ac:dyDescent="0.25">
      <c r="A9" s="81"/>
      <c r="B9" s="186"/>
      <c r="C9" s="368"/>
      <c r="D9" s="492"/>
      <c r="E9" s="493"/>
      <c r="F9" s="493"/>
      <c r="G9" s="493"/>
      <c r="H9" s="493"/>
      <c r="I9" s="493"/>
      <c r="J9" s="493"/>
      <c r="K9" s="493"/>
      <c r="L9" s="493"/>
      <c r="M9" s="493"/>
      <c r="N9" s="493"/>
      <c r="O9" s="493"/>
      <c r="P9" s="494"/>
      <c r="Q9" s="8"/>
      <c r="R9" s="8"/>
    </row>
    <row r="10" spans="1:18" ht="15.75" thickBot="1" x14ac:dyDescent="0.3">
      <c r="A10" s="81"/>
      <c r="B10" s="186"/>
      <c r="C10" s="368"/>
      <c r="D10" s="495"/>
      <c r="E10" s="496"/>
      <c r="F10" s="496"/>
      <c r="G10" s="496"/>
      <c r="H10" s="496"/>
      <c r="I10" s="496"/>
      <c r="J10" s="496"/>
      <c r="K10" s="496"/>
      <c r="L10" s="496"/>
      <c r="M10" s="496"/>
      <c r="N10" s="496"/>
      <c r="O10" s="496"/>
      <c r="P10" s="497"/>
      <c r="Q10" s="8"/>
      <c r="R10" s="8"/>
    </row>
    <row r="11" spans="1:18" ht="30.75" customHeight="1" x14ac:dyDescent="0.25">
      <c r="A11" s="81"/>
      <c r="B11" s="186">
        <f>IF(TotalBenefits=0,0,IF(ROUND(TotalBenefits,0)=ROUND(('Vendor Service Page '!D17+'Contract Service Page'!D17+'A&amp;G and Benefits Page'!E15),0),"Yes","NO"))</f>
        <v>0</v>
      </c>
      <c r="C11" s="368">
        <v>4</v>
      </c>
      <c r="D11" s="498" t="s">
        <v>344</v>
      </c>
      <c r="E11" s="499"/>
      <c r="F11" s="499"/>
      <c r="G11" s="499"/>
      <c r="H11" s="499"/>
      <c r="I11" s="499"/>
      <c r="J11" s="499"/>
      <c r="K11" s="499"/>
      <c r="L11" s="499"/>
      <c r="M11" s="499"/>
      <c r="N11" s="499"/>
      <c r="O11" s="499"/>
      <c r="P11" s="500"/>
      <c r="Q11" s="8"/>
      <c r="R11" s="8"/>
    </row>
    <row r="12" spans="1:18" x14ac:dyDescent="0.25">
      <c r="A12" s="320" t="s">
        <v>318</v>
      </c>
      <c r="B12" s="186" t="str">
        <f>IF(AandGPercent&gt;0,"Yes","NO")</f>
        <v>NO</v>
      </c>
      <c r="C12" s="368">
        <v>5</v>
      </c>
      <c r="D12" s="21" t="s">
        <v>327</v>
      </c>
      <c r="E12" s="8"/>
      <c r="F12" s="8"/>
      <c r="G12" s="8"/>
      <c r="H12" s="8"/>
      <c r="I12" s="8"/>
      <c r="J12" s="8"/>
      <c r="K12" s="8"/>
      <c r="L12" s="8"/>
      <c r="M12" s="8"/>
      <c r="N12" s="8"/>
      <c r="O12" s="8"/>
      <c r="P12" s="40"/>
      <c r="Q12" s="8"/>
      <c r="R12" s="8"/>
    </row>
    <row r="13" spans="1:18" ht="15.75" thickBot="1" x14ac:dyDescent="0.3">
      <c r="A13" s="81"/>
      <c r="B13" s="186">
        <f>IF(AandGPercent=0,0,IF(AandGPercent&gt;0.15,"NO","Yes"))</f>
        <v>0</v>
      </c>
      <c r="C13" s="368">
        <v>6</v>
      </c>
      <c r="D13" s="8" t="s">
        <v>328</v>
      </c>
      <c r="E13" s="8"/>
      <c r="F13" s="8"/>
      <c r="G13" s="8"/>
      <c r="H13" s="8"/>
      <c r="I13" s="8"/>
      <c r="J13" s="8"/>
      <c r="K13" s="8"/>
      <c r="L13" s="8"/>
      <c r="M13" s="8"/>
      <c r="N13" s="8"/>
      <c r="O13" s="8"/>
      <c r="P13" s="40"/>
      <c r="Q13" s="8"/>
      <c r="R13" s="8"/>
    </row>
    <row r="14" spans="1:18" x14ac:dyDescent="0.25">
      <c r="A14" s="81"/>
      <c r="B14" s="186"/>
      <c r="C14" s="368"/>
      <c r="D14" s="492"/>
      <c r="E14" s="493"/>
      <c r="F14" s="493"/>
      <c r="G14" s="493"/>
      <c r="H14" s="493"/>
      <c r="I14" s="493"/>
      <c r="J14" s="493"/>
      <c r="K14" s="493"/>
      <c r="L14" s="493"/>
      <c r="M14" s="493"/>
      <c r="N14" s="493"/>
      <c r="O14" s="493"/>
      <c r="P14" s="494"/>
      <c r="Q14" s="8"/>
      <c r="R14" s="8"/>
    </row>
    <row r="15" spans="1:18" ht="15.75" thickBot="1" x14ac:dyDescent="0.3">
      <c r="A15" s="81"/>
      <c r="B15" s="186"/>
      <c r="C15" s="368"/>
      <c r="D15" s="495"/>
      <c r="E15" s="496"/>
      <c r="F15" s="496"/>
      <c r="G15" s="496"/>
      <c r="H15" s="496"/>
      <c r="I15" s="496"/>
      <c r="J15" s="496"/>
      <c r="K15" s="496"/>
      <c r="L15" s="496"/>
      <c r="M15" s="496"/>
      <c r="N15" s="496"/>
      <c r="O15" s="496"/>
      <c r="P15" s="497"/>
      <c r="Q15" s="8"/>
      <c r="R15" s="8"/>
    </row>
    <row r="16" spans="1:18" x14ac:dyDescent="0.25">
      <c r="A16" s="81"/>
      <c r="B16" s="186">
        <f>IF(TotalAandG=0,0,IF(ROUND(TotalAandG,0)=ROUND(('Vendor Service Page '!D25+'Contract Service Page'!D25),0),"Yes","NO"))</f>
        <v>0</v>
      </c>
      <c r="C16" s="368">
        <v>7</v>
      </c>
      <c r="D16" s="21" t="s">
        <v>330</v>
      </c>
      <c r="E16" s="8"/>
      <c r="F16" s="8"/>
      <c r="G16" s="8"/>
      <c r="H16" s="8"/>
      <c r="I16" s="8"/>
      <c r="J16" s="8"/>
      <c r="K16" s="8"/>
      <c r="L16" s="8"/>
      <c r="M16" s="8"/>
      <c r="N16" s="8"/>
      <c r="O16" s="8"/>
      <c r="P16" s="40"/>
      <c r="Q16" s="8"/>
      <c r="R16" s="8"/>
    </row>
    <row r="17" spans="1:18" x14ac:dyDescent="0.25">
      <c r="A17" s="81"/>
      <c r="B17" s="186"/>
      <c r="C17" s="368"/>
      <c r="D17" s="21"/>
      <c r="E17" s="8" t="s">
        <v>331</v>
      </c>
      <c r="F17" s="8"/>
      <c r="G17" s="8"/>
      <c r="H17" s="8"/>
      <c r="I17" s="8"/>
      <c r="J17" s="8"/>
      <c r="K17" s="8"/>
      <c r="L17" s="8"/>
      <c r="M17" s="8"/>
      <c r="N17" s="8"/>
      <c r="O17" s="8"/>
      <c r="P17" s="40"/>
      <c r="Q17" s="8"/>
      <c r="R17" s="8"/>
    </row>
    <row r="18" spans="1:18" ht="29.25" customHeight="1" x14ac:dyDescent="0.25">
      <c r="A18" s="320" t="s">
        <v>319</v>
      </c>
      <c r="B18" s="322">
        <f>IF('Vendor Service Page '!D15=0,0,IF('Vendor Service Page '!D9=0,"NO",IF(ROUND('Vendor Service Page '!D9,2)=ROUND('Vendor Service Page '!C9,2),"Yes","NO")))</f>
        <v>0</v>
      </c>
      <c r="C18" s="368">
        <v>8</v>
      </c>
      <c r="D18" s="501" t="s">
        <v>338</v>
      </c>
      <c r="E18" s="502"/>
      <c r="F18" s="502"/>
      <c r="G18" s="502"/>
      <c r="H18" s="502"/>
      <c r="I18" s="502"/>
      <c r="J18" s="502"/>
      <c r="K18" s="502"/>
      <c r="L18" s="502"/>
      <c r="M18" s="502"/>
      <c r="N18" s="502"/>
      <c r="O18" s="502"/>
      <c r="P18" s="503"/>
      <c r="Q18" s="8"/>
      <c r="R18" s="8"/>
    </row>
    <row r="19" spans="1:18" ht="30.75" customHeight="1" x14ac:dyDescent="0.25">
      <c r="A19" s="81"/>
      <c r="B19" s="322">
        <f>IF('Contract Service Page'!D15=0,0,IF('Contract Service Page'!D9=0,"NO",IF(ROUND(SUM('Contract Service Page'!E9:M9),2)=ROUND(SUM('Contract Service Page'!C11:C14),2),"Yes","NO")))</f>
        <v>0</v>
      </c>
      <c r="C19" s="368">
        <v>9</v>
      </c>
      <c r="D19" s="501" t="s">
        <v>339</v>
      </c>
      <c r="E19" s="502"/>
      <c r="F19" s="502"/>
      <c r="G19" s="502"/>
      <c r="H19" s="502"/>
      <c r="I19" s="502"/>
      <c r="J19" s="502"/>
      <c r="K19" s="502"/>
      <c r="L19" s="502"/>
      <c r="M19" s="502"/>
      <c r="N19" s="502"/>
      <c r="O19" s="502"/>
      <c r="P19" s="503"/>
      <c r="Q19" s="8"/>
      <c r="R19" s="8"/>
    </row>
    <row r="20" spans="1:18" ht="15.75" thickBot="1" x14ac:dyDescent="0.3">
      <c r="A20" s="320" t="s">
        <v>8</v>
      </c>
      <c r="B20" s="186" t="str">
        <f>IF(('Vendor Service Page '!D29+'Contract Service Page'!D29+'A&amp;G and Benefits Page'!E22)&gt;0,"NO","Yes")</f>
        <v>Yes</v>
      </c>
      <c r="C20" s="368">
        <v>10</v>
      </c>
      <c r="D20" s="504" t="s">
        <v>337</v>
      </c>
      <c r="E20" s="502"/>
      <c r="F20" s="502"/>
      <c r="G20" s="502"/>
      <c r="H20" s="502"/>
      <c r="I20" s="502"/>
      <c r="J20" s="502"/>
      <c r="K20" s="502"/>
      <c r="L20" s="502"/>
      <c r="M20" s="502"/>
      <c r="N20" s="502"/>
      <c r="O20" s="502"/>
      <c r="P20" s="503"/>
      <c r="Q20" s="8"/>
      <c r="R20" s="8"/>
    </row>
    <row r="21" spans="1:18" x14ac:dyDescent="0.25">
      <c r="A21" s="81"/>
      <c r="B21" s="186"/>
      <c r="C21" s="368"/>
      <c r="D21" s="492"/>
      <c r="E21" s="493"/>
      <c r="F21" s="493"/>
      <c r="G21" s="493"/>
      <c r="H21" s="493"/>
      <c r="I21" s="493"/>
      <c r="J21" s="493"/>
      <c r="K21" s="493"/>
      <c r="L21" s="493"/>
      <c r="M21" s="493"/>
      <c r="N21" s="493"/>
      <c r="O21" s="493"/>
      <c r="P21" s="494"/>
      <c r="Q21" s="8"/>
      <c r="R21" s="8"/>
    </row>
    <row r="22" spans="1:18" ht="15.75" thickBot="1" x14ac:dyDescent="0.3">
      <c r="B22" s="8"/>
      <c r="C22" s="368"/>
      <c r="D22" s="495"/>
      <c r="E22" s="496"/>
      <c r="F22" s="496"/>
      <c r="G22" s="496"/>
      <c r="H22" s="496"/>
      <c r="I22" s="496"/>
      <c r="J22" s="496"/>
      <c r="K22" s="496"/>
      <c r="L22" s="496"/>
      <c r="M22" s="496"/>
      <c r="N22" s="496"/>
      <c r="O22" s="496"/>
      <c r="P22" s="497"/>
      <c r="R22" s="8"/>
    </row>
    <row r="23" spans="1:18" ht="15.75" thickBot="1" x14ac:dyDescent="0.3">
      <c r="A23" s="321" t="s">
        <v>320</v>
      </c>
      <c r="B23" s="186">
        <f>IF(SUM('Vendor Service Page '!G22:K22)=0,0,IF((SUM('Vendor Service Page '!G34:K34)+0.01)&gt;SUM('Vendor Service Page '!G22:K22),"Yes","NO"))</f>
        <v>0</v>
      </c>
      <c r="C23" s="368">
        <v>11</v>
      </c>
      <c r="D23" s="8" t="s">
        <v>335</v>
      </c>
      <c r="E23" s="8"/>
      <c r="F23" s="8"/>
      <c r="G23" s="8"/>
      <c r="H23" s="8"/>
      <c r="I23" s="8"/>
      <c r="J23" s="8"/>
      <c r="K23" s="8"/>
      <c r="L23" s="8"/>
      <c r="M23" s="8"/>
      <c r="N23" s="8"/>
      <c r="O23" s="8"/>
      <c r="P23" s="40"/>
      <c r="Q23" s="8"/>
      <c r="R23" s="8"/>
    </row>
    <row r="24" spans="1:18" x14ac:dyDescent="0.25">
      <c r="A24" s="81"/>
      <c r="B24" s="186"/>
      <c r="C24" s="368"/>
      <c r="D24" s="492"/>
      <c r="E24" s="493"/>
      <c r="F24" s="493"/>
      <c r="G24" s="493"/>
      <c r="H24" s="493"/>
      <c r="I24" s="493"/>
      <c r="J24" s="493"/>
      <c r="K24" s="493"/>
      <c r="L24" s="493"/>
      <c r="M24" s="493"/>
      <c r="N24" s="493"/>
      <c r="O24" s="493"/>
      <c r="P24" s="494"/>
      <c r="Q24" s="8"/>
      <c r="R24" s="8"/>
    </row>
    <row r="25" spans="1:18" ht="15.75" thickBot="1" x14ac:dyDescent="0.3">
      <c r="A25" s="81"/>
      <c r="B25" s="186"/>
      <c r="C25" s="368"/>
      <c r="D25" s="495"/>
      <c r="E25" s="496"/>
      <c r="F25" s="496"/>
      <c r="G25" s="496"/>
      <c r="H25" s="496"/>
      <c r="I25" s="496"/>
      <c r="J25" s="496"/>
      <c r="K25" s="496"/>
      <c r="L25" s="496"/>
      <c r="M25" s="496"/>
      <c r="N25" s="496"/>
      <c r="O25" s="496"/>
      <c r="P25" s="497"/>
      <c r="Q25" s="8"/>
      <c r="R25" s="8"/>
    </row>
    <row r="26" spans="1:18" ht="15.75" thickBot="1" x14ac:dyDescent="0.3">
      <c r="A26" s="81"/>
      <c r="B26" s="186">
        <f>IF(SUM('Contract Service Page'!F22:J22)=0,0,IF(SUM('Contract Service Page'!F35:J35)+0.1&gt;(SUM('Contract Service Page'!F22:J22)),"Yes","No"))</f>
        <v>0</v>
      </c>
      <c r="C26" s="369">
        <v>12</v>
      </c>
      <c r="D26" s="8" t="s">
        <v>336</v>
      </c>
      <c r="E26" s="8"/>
      <c r="F26" s="8"/>
      <c r="G26" s="8"/>
      <c r="H26" s="8"/>
      <c r="I26" s="8"/>
      <c r="J26" s="8"/>
      <c r="K26" s="8"/>
      <c r="L26" s="8"/>
      <c r="M26" s="8"/>
      <c r="N26" s="8"/>
      <c r="O26" s="8"/>
      <c r="P26" s="40"/>
      <c r="Q26" s="8"/>
      <c r="R26" s="8"/>
    </row>
    <row r="27" spans="1:18" x14ac:dyDescent="0.25">
      <c r="A27" s="81"/>
      <c r="B27" s="186"/>
      <c r="C27" s="369"/>
      <c r="D27" s="492"/>
      <c r="E27" s="493"/>
      <c r="F27" s="493"/>
      <c r="G27" s="493"/>
      <c r="H27" s="493"/>
      <c r="I27" s="493"/>
      <c r="J27" s="493"/>
      <c r="K27" s="493"/>
      <c r="L27" s="493"/>
      <c r="M27" s="493"/>
      <c r="N27" s="493"/>
      <c r="O27" s="493"/>
      <c r="P27" s="494"/>
      <c r="Q27" s="8"/>
      <c r="R27" s="8"/>
    </row>
    <row r="28" spans="1:18" ht="15.75" thickBot="1" x14ac:dyDescent="0.3">
      <c r="A28" s="81"/>
      <c r="B28" s="186"/>
      <c r="C28" s="369"/>
      <c r="D28" s="495"/>
      <c r="E28" s="496"/>
      <c r="F28" s="496"/>
      <c r="G28" s="496"/>
      <c r="H28" s="496"/>
      <c r="I28" s="496"/>
      <c r="J28" s="496"/>
      <c r="K28" s="496"/>
      <c r="L28" s="496"/>
      <c r="M28" s="496"/>
      <c r="N28" s="496"/>
      <c r="O28" s="496"/>
      <c r="P28" s="497"/>
      <c r="Q28" s="8"/>
      <c r="R28" s="8"/>
    </row>
    <row r="29" spans="1:18" x14ac:dyDescent="0.25">
      <c r="A29" s="320" t="s">
        <v>321</v>
      </c>
      <c r="B29" s="322">
        <f>'Vendor Service Page '!D37+'Contract Service Page'!D38</f>
        <v>0</v>
      </c>
      <c r="C29" s="369">
        <v>13</v>
      </c>
      <c r="D29" s="21" t="s">
        <v>324</v>
      </c>
      <c r="E29" s="8"/>
      <c r="F29" s="8"/>
      <c r="G29" s="8"/>
      <c r="H29" s="8"/>
      <c r="I29" s="8"/>
      <c r="J29" s="8"/>
      <c r="K29" s="491"/>
      <c r="L29" s="491"/>
      <c r="M29" s="280"/>
      <c r="N29" s="280"/>
      <c r="O29" s="8"/>
      <c r="P29" s="40"/>
    </row>
    <row r="30" spans="1:18" x14ac:dyDescent="0.25">
      <c r="A30" s="68"/>
      <c r="B30" s="8"/>
      <c r="C30" s="21"/>
      <c r="D30" s="8"/>
      <c r="E30" s="8"/>
      <c r="F30" s="8"/>
      <c r="G30" s="8"/>
      <c r="H30" s="8"/>
      <c r="I30" s="8"/>
      <c r="J30" s="8"/>
      <c r="K30" s="8"/>
      <c r="L30" s="8"/>
      <c r="M30" s="8"/>
      <c r="N30" s="8"/>
      <c r="O30" s="8"/>
      <c r="P30" s="40"/>
    </row>
    <row r="31" spans="1:18" x14ac:dyDescent="0.25">
      <c r="A31" s="68"/>
      <c r="B31" s="21"/>
      <c r="C31" s="21"/>
      <c r="D31" s="21"/>
      <c r="E31" s="413"/>
      <c r="F31" s="413"/>
      <c r="G31" s="21"/>
      <c r="H31" s="21"/>
      <c r="I31" s="21"/>
      <c r="J31" s="413"/>
      <c r="K31" s="8"/>
      <c r="L31" s="8"/>
      <c r="M31" s="8"/>
      <c r="N31" s="8"/>
      <c r="O31" s="8"/>
      <c r="P31" s="40"/>
    </row>
    <row r="32" spans="1:18" x14ac:dyDescent="0.25">
      <c r="A32" s="68"/>
      <c r="B32" s="21"/>
      <c r="C32" s="21"/>
      <c r="D32" s="21"/>
      <c r="E32" s="413"/>
      <c r="F32" s="413"/>
      <c r="G32" s="21"/>
      <c r="H32" s="21"/>
      <c r="I32" s="21"/>
      <c r="J32" s="413"/>
      <c r="K32" s="8"/>
      <c r="L32" s="8"/>
      <c r="M32" s="8"/>
      <c r="N32" s="8"/>
      <c r="O32" s="8"/>
      <c r="P32" s="40"/>
    </row>
    <row r="33" spans="1:16" x14ac:dyDescent="0.25">
      <c r="A33" s="68"/>
      <c r="B33" s="21"/>
      <c r="C33" s="21"/>
      <c r="D33" s="21"/>
      <c r="E33" s="21"/>
      <c r="F33" s="414"/>
      <c r="G33" s="21"/>
      <c r="H33" s="21"/>
      <c r="I33" s="21"/>
      <c r="J33" s="413"/>
      <c r="K33" s="8"/>
      <c r="L33" s="8"/>
      <c r="M33" s="8"/>
      <c r="N33" s="8"/>
      <c r="O33" s="8"/>
      <c r="P33" s="40"/>
    </row>
    <row r="34" spans="1:16" x14ac:dyDescent="0.25">
      <c r="A34" s="68"/>
      <c r="B34" s="21"/>
      <c r="C34" s="21"/>
      <c r="D34" s="21"/>
      <c r="E34" s="21"/>
      <c r="F34" s="21"/>
      <c r="G34" s="21"/>
      <c r="H34" s="21"/>
      <c r="I34" s="21"/>
      <c r="J34" s="413"/>
      <c r="K34" s="8"/>
      <c r="L34" s="8"/>
      <c r="M34" s="8"/>
      <c r="N34" s="8"/>
      <c r="O34" s="8"/>
      <c r="P34" s="40"/>
    </row>
    <row r="35" spans="1:16" ht="15.75" thickBot="1" x14ac:dyDescent="0.3">
      <c r="A35" s="69"/>
      <c r="B35" s="415"/>
      <c r="C35" s="415"/>
      <c r="D35" s="415"/>
      <c r="E35" s="415"/>
      <c r="F35" s="415"/>
      <c r="G35" s="415"/>
      <c r="H35" s="415"/>
      <c r="I35" s="415"/>
      <c r="J35" s="415"/>
      <c r="K35" s="15"/>
      <c r="L35" s="15"/>
      <c r="M35" s="15"/>
      <c r="N35" s="15"/>
      <c r="O35" s="15"/>
      <c r="P35" s="52"/>
    </row>
    <row r="36" spans="1:16" x14ac:dyDescent="0.25">
      <c r="A36" s="186"/>
      <c r="B36" s="21"/>
      <c r="C36" s="21"/>
      <c r="D36" s="21"/>
      <c r="E36" s="413"/>
      <c r="F36" s="413"/>
      <c r="G36" s="21"/>
      <c r="H36" s="21"/>
      <c r="I36" s="21"/>
      <c r="J36" s="413"/>
      <c r="K36" s="8"/>
      <c r="L36" s="8"/>
      <c r="M36" s="8"/>
      <c r="N36" s="8"/>
      <c r="O36" s="8"/>
      <c r="P36" s="8"/>
    </row>
    <row r="37" spans="1:16" x14ac:dyDescent="0.25">
      <c r="B37" s="21"/>
      <c r="C37" s="21"/>
      <c r="D37" s="21"/>
      <c r="E37" s="413"/>
      <c r="F37" s="413"/>
      <c r="G37" s="21"/>
      <c r="H37" s="21"/>
      <c r="I37" s="21"/>
      <c r="J37" s="413"/>
    </row>
    <row r="38" spans="1:16" x14ac:dyDescent="0.25">
      <c r="B38" s="21"/>
      <c r="C38" s="21"/>
      <c r="D38" s="21"/>
      <c r="E38" s="21"/>
      <c r="F38" s="413"/>
      <c r="G38" s="21"/>
      <c r="H38" s="21"/>
      <c r="I38" s="21"/>
      <c r="J38" s="413"/>
    </row>
  </sheetData>
  <sheetProtection password="CC68" sheet="1" objects="1" scenarios="1"/>
  <mergeCells count="12">
    <mergeCell ref="B2:E2"/>
    <mergeCell ref="H2:J2"/>
    <mergeCell ref="K29:L29"/>
    <mergeCell ref="D9:P10"/>
    <mergeCell ref="D11:P11"/>
    <mergeCell ref="D14:P15"/>
    <mergeCell ref="D18:P18"/>
    <mergeCell ref="D19:P19"/>
    <mergeCell ref="D20:P20"/>
    <mergeCell ref="D21:P22"/>
    <mergeCell ref="D24:P25"/>
    <mergeCell ref="D27:P28"/>
  </mergeCells>
  <pageMargins left="0" right="0" top="0.5" bottom="0.25" header="0.25" footer="0.05"/>
  <pageSetup paperSize="5" orientation="landscape" r:id="rId1"/>
  <headerFooter>
    <oddHeader>&amp;C&amp;"-,Bold"&amp;14DDS Expense Report (Attachment 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Demographics Page</vt:lpstr>
      <vt:lpstr>A&amp;G and Benefits Page</vt:lpstr>
      <vt:lpstr>Vendor Service Page </vt:lpstr>
      <vt:lpstr>Contract Service Page</vt:lpstr>
      <vt:lpstr>Review Page</vt:lpstr>
      <vt:lpstr>AandGPercent</vt:lpstr>
      <vt:lpstr>BenefitsPercent</vt:lpstr>
      <vt:lpstr>FiscalYear1</vt:lpstr>
      <vt:lpstr>NonAllowableAandG</vt:lpstr>
      <vt:lpstr>'Demographics Page'!Print_Area</vt:lpstr>
      <vt:lpstr>ProvderName1</vt:lpstr>
      <vt:lpstr>ReportType1</vt:lpstr>
      <vt:lpstr>TotalAandG</vt:lpstr>
      <vt:lpstr>TotalBenefits</vt:lpstr>
    </vt:vector>
  </TitlesOfParts>
  <Company>State of Connecticut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SecchiaroliC</dc:creator>
  <cp:lastModifiedBy>bulae</cp:lastModifiedBy>
  <cp:lastPrinted>2013-01-14T19:23:28Z</cp:lastPrinted>
  <dcterms:created xsi:type="dcterms:W3CDTF">2010-11-17T19:22:18Z</dcterms:created>
  <dcterms:modified xsi:type="dcterms:W3CDTF">2014-09-29T18:38:40Z</dcterms:modified>
</cp:coreProperties>
</file>