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20" windowHeight="5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<sst xmlns="http://schemas.openxmlformats.org/spreadsheetml/2006/main" count="43" uniqueCount="38">
  <si>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STATEMENT 2</t>
  </si>
  <si>
    <t xml:space="preserve">Transfers to General Fund                                                                                                                                             </t>
  </si>
  <si>
    <t>FYE</t>
  </si>
  <si>
    <t>LOTTERY</t>
  </si>
  <si>
    <t>PARIMUTUEL</t>
  </si>
  <si>
    <t>OFF-TRACK</t>
  </si>
  <si>
    <t>CHARITABLE</t>
  </si>
  <si>
    <t>CASINO</t>
  </si>
  <si>
    <t>GRAND</t>
  </si>
  <si>
    <t>Plainfield</t>
  </si>
  <si>
    <t>Bridgeport/</t>
  </si>
  <si>
    <t>Hartford</t>
  </si>
  <si>
    <t>Milford</t>
  </si>
  <si>
    <t>BETTING</t>
  </si>
  <si>
    <t>GAMES</t>
  </si>
  <si>
    <t>TOTAL</t>
  </si>
  <si>
    <t>6/30</t>
  </si>
  <si>
    <t>Greyhound</t>
  </si>
  <si>
    <t>Shoreline Star</t>
  </si>
  <si>
    <t>Jai Alai</t>
  </si>
  <si>
    <t>Sub-total</t>
  </si>
  <si>
    <t>Foxwoods</t>
  </si>
  <si>
    <t>Mohegan Sun</t>
  </si>
  <si>
    <t>Subtotal</t>
  </si>
  <si>
    <t xml:space="preserve"> </t>
  </si>
  <si>
    <t>NOTES:</t>
  </si>
  <si>
    <t xml:space="preserve">         1. Revenue transferred on cash basis per fiscal year.</t>
  </si>
  <si>
    <t xml:space="preserve">         2. The above transfers represent:</t>
  </si>
  <si>
    <t xml:space="preserve">             b) collection of parimutuel taxes, net of payments to municipalities and other entities, for the former jai alai and greyhound facilities.</t>
  </si>
  <si>
    <t xml:space="preserve">         3. From its inception in 1976 through June 30, 1993, the OTB system was State operated.  For that period, transfers represented the fund balance in excess of </t>
  </si>
  <si>
    <t xml:space="preserve">             Division needs.  The OTB system was sold to a private operator effective July 1, 1993 and since then transfers are based on a statutory parimutuel tax rate.</t>
  </si>
  <si>
    <t>DCP - GAMING DIVISION</t>
  </si>
  <si>
    <t xml:space="preserve">                                                                                                                                                    </t>
  </si>
  <si>
    <t xml:space="preserve">             a) actual Lottery transfers through June 30, 2015 as reported by the Connecticut Lottery Corporation.</t>
  </si>
  <si>
    <t xml:space="preserve">             c) collection of parimutuel taxes, net of payments to municipalities and other entities, for races conducted through June 30, 2015 for Off-Track Betting.</t>
  </si>
  <si>
    <t xml:space="preserve">             d) Sealed Ticket and Bingo revenue through June 30, 2015.</t>
  </si>
  <si>
    <t xml:space="preserve">             e) actual Casino contributions through July 15, 2015, based on reported video facsimile/slot machine revenue through June 30, 2015.</t>
  </si>
  <si>
    <t>Accumulative to Date - Through June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</si>
</sst>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  <numFmt numFmtId="171" formatCode="&quot;$&quot;#,##0.00"/>
    <numFmt numFmtId="172" formatCode="&quot;$&quot;#,##0.0"/>
    <numFmt numFmtId="173" formatCode="&quot;$&quot;#,##0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3" fontId="1" fillId="0" borderId="13" xfId="0" applyNumberFormat="1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5" fontId="0" fillId="0" borderId="15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/>
    </xf>
    <xf numFmtId="5" fontId="0" fillId="0" borderId="17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18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38" fontId="0" fillId="0" borderId="21" xfId="0" applyNumberFormat="1" applyFont="1" applyBorder="1" applyAlignment="1">
      <alignment/>
    </xf>
    <xf numFmtId="175" fontId="0" fillId="0" borderId="15" xfId="42" applyNumberFormat="1" applyFont="1" applyBorder="1" applyAlignment="1" applyProtection="1">
      <alignment/>
      <protection/>
    </xf>
    <xf numFmtId="175" fontId="0" fillId="0" borderId="21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3" fontId="4" fillId="0" borderId="16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5" fontId="0" fillId="0" borderId="23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23" xfId="0" applyNumberFormat="1" applyFont="1" applyBorder="1" applyAlignment="1">
      <alignment/>
    </xf>
    <xf numFmtId="5" fontId="0" fillId="0" borderId="19" xfId="0" applyNumberFormat="1" applyFont="1" applyBorder="1" applyAlignment="1" applyProtection="1">
      <alignment/>
      <protection/>
    </xf>
    <xf numFmtId="5" fontId="0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PageLayoutView="0" workbookViewId="0" topLeftCell="A3">
      <selection activeCell="A6" sqref="A6"/>
    </sheetView>
  </sheetViews>
  <sheetFormatPr defaultColWidth="9.140625" defaultRowHeight="12.75"/>
  <cols>
    <col min="1" max="1" width="7.421875" style="5" customWidth="1"/>
    <col min="2" max="2" width="15.140625" style="5" customWidth="1"/>
    <col min="3" max="9" width="13.8515625" style="5" customWidth="1"/>
    <col min="10" max="11" width="15.140625" style="5" customWidth="1"/>
    <col min="12" max="12" width="15.00390625" style="5" customWidth="1"/>
    <col min="13" max="13" width="16.421875" style="5" customWidth="1"/>
    <col min="14" max="16384" width="9.140625" style="5" customWidth="1"/>
  </cols>
  <sheetData>
    <row r="1" ht="12" hidden="1">
      <c r="A1" s="5" t="s">
        <v>32</v>
      </c>
    </row>
    <row r="2" ht="12" hidden="1"/>
    <row r="3" spans="1:13" ht="12.75">
      <c r="A3" s="1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 t="s">
        <v>0</v>
      </c>
    </row>
    <row r="4" spans="1:12" ht="12.75">
      <c r="A4" s="6" t="s">
        <v>1</v>
      </c>
      <c r="L4" s="7"/>
    </row>
    <row r="5" spans="1:12" ht="12.75">
      <c r="A5" s="6" t="s">
        <v>37</v>
      </c>
      <c r="L5" s="7"/>
    </row>
    <row r="6" spans="5:12" ht="12">
      <c r="E6" s="5" t="s">
        <v>24</v>
      </c>
      <c r="G6" s="5" t="s">
        <v>24</v>
      </c>
      <c r="L6" s="7"/>
    </row>
    <row r="7" spans="1:12" ht="12">
      <c r="A7" s="2"/>
      <c r="B7" s="8"/>
      <c r="L7" s="7"/>
    </row>
    <row r="8" ht="12">
      <c r="L8" s="7"/>
    </row>
    <row r="9" spans="1:13" ht="12.75">
      <c r="A9" s="9" t="s">
        <v>2</v>
      </c>
      <c r="B9" s="10" t="s">
        <v>3</v>
      </c>
      <c r="C9" s="11" t="s">
        <v>4</v>
      </c>
      <c r="D9" s="12"/>
      <c r="E9" s="11"/>
      <c r="F9" s="12"/>
      <c r="G9" s="13"/>
      <c r="H9" s="14" t="s">
        <v>5</v>
      </c>
      <c r="I9" s="15" t="s">
        <v>6</v>
      </c>
      <c r="J9" s="11" t="s">
        <v>7</v>
      </c>
      <c r="K9" s="16"/>
      <c r="L9" s="17"/>
      <c r="M9" s="18" t="s">
        <v>8</v>
      </c>
    </row>
    <row r="10" spans="1:13" ht="12.75">
      <c r="A10" s="19"/>
      <c r="B10" s="20"/>
      <c r="C10" s="21" t="s">
        <v>9</v>
      </c>
      <c r="D10" s="22" t="s">
        <v>10</v>
      </c>
      <c r="E10" s="22" t="s">
        <v>11</v>
      </c>
      <c r="F10" s="22" t="s">
        <v>12</v>
      </c>
      <c r="G10" s="23"/>
      <c r="H10" s="24" t="s">
        <v>13</v>
      </c>
      <c r="I10" s="25" t="s">
        <v>14</v>
      </c>
      <c r="J10" s="24"/>
      <c r="K10" s="24"/>
      <c r="L10" s="26"/>
      <c r="M10" s="25" t="s">
        <v>15</v>
      </c>
    </row>
    <row r="11" spans="1:13" ht="12">
      <c r="A11" s="27" t="s">
        <v>16</v>
      </c>
      <c r="B11" s="20"/>
      <c r="C11" s="27" t="s">
        <v>17</v>
      </c>
      <c r="D11" s="54" t="s">
        <v>18</v>
      </c>
      <c r="E11" s="54" t="s">
        <v>19</v>
      </c>
      <c r="F11" s="54" t="s">
        <v>19</v>
      </c>
      <c r="G11" s="55" t="s">
        <v>20</v>
      </c>
      <c r="H11" s="28"/>
      <c r="I11" s="29"/>
      <c r="J11" s="54" t="s">
        <v>21</v>
      </c>
      <c r="K11" s="54" t="s">
        <v>22</v>
      </c>
      <c r="L11" s="56" t="s">
        <v>23</v>
      </c>
      <c r="M11" s="20"/>
    </row>
    <row r="12" spans="1:13" ht="12">
      <c r="A12" s="29">
        <v>1972</v>
      </c>
      <c r="B12" s="30">
        <v>8150000</v>
      </c>
      <c r="C12" s="31"/>
      <c r="D12" s="31"/>
      <c r="E12" s="31"/>
      <c r="F12" s="31"/>
      <c r="G12" s="31"/>
      <c r="H12" s="30"/>
      <c r="I12" s="32"/>
      <c r="J12" s="31"/>
      <c r="K12" s="31"/>
      <c r="L12" s="3"/>
      <c r="M12" s="30">
        <f aca="true" t="shared" si="0" ref="M12:M38">B12++G12+H12+I12+L12</f>
        <v>8150000</v>
      </c>
    </row>
    <row r="13" spans="1:13" ht="12">
      <c r="A13" s="29">
        <v>1973</v>
      </c>
      <c r="B13" s="32">
        <v>16500000</v>
      </c>
      <c r="C13" s="33"/>
      <c r="D13" s="33"/>
      <c r="E13" s="33"/>
      <c r="F13" s="33"/>
      <c r="G13" s="33"/>
      <c r="H13" s="20"/>
      <c r="I13" s="32"/>
      <c r="J13" s="2"/>
      <c r="K13" s="2"/>
      <c r="L13" s="3"/>
      <c r="M13" s="51">
        <f t="shared" si="0"/>
        <v>16500000</v>
      </c>
    </row>
    <row r="14" spans="1:13" ht="12">
      <c r="A14" s="29">
        <v>1974</v>
      </c>
      <c r="B14" s="32">
        <v>16000000</v>
      </c>
      <c r="C14" s="33"/>
      <c r="D14" s="33"/>
      <c r="E14" s="33"/>
      <c r="F14" s="33"/>
      <c r="G14" s="33"/>
      <c r="H14" s="20"/>
      <c r="I14" s="32"/>
      <c r="J14" s="2"/>
      <c r="K14" s="2"/>
      <c r="L14" s="3"/>
      <c r="M14" s="51">
        <f t="shared" si="0"/>
        <v>16000000</v>
      </c>
    </row>
    <row r="15" spans="1:13" ht="12">
      <c r="A15" s="29">
        <v>1975</v>
      </c>
      <c r="B15" s="32">
        <v>15000000</v>
      </c>
      <c r="C15" s="33"/>
      <c r="D15" s="33"/>
      <c r="E15" s="33"/>
      <c r="F15" s="33"/>
      <c r="G15" s="33"/>
      <c r="H15" s="20"/>
      <c r="I15" s="32"/>
      <c r="J15" s="2"/>
      <c r="K15" s="2"/>
      <c r="L15" s="3"/>
      <c r="M15" s="51">
        <f t="shared" si="0"/>
        <v>15000000</v>
      </c>
    </row>
    <row r="16" spans="1:13" ht="12">
      <c r="A16" s="29">
        <v>1976</v>
      </c>
      <c r="B16" s="32">
        <v>31900000</v>
      </c>
      <c r="C16" s="31">
        <v>4924536</v>
      </c>
      <c r="D16" s="31">
        <v>225333</v>
      </c>
      <c r="E16" s="31">
        <v>384241</v>
      </c>
      <c r="F16" s="33"/>
      <c r="G16" s="31">
        <f aca="true" t="shared" si="1" ref="G16:G33">SUM(C16+D16+E16+F16)</f>
        <v>5534110</v>
      </c>
      <c r="H16" s="20"/>
      <c r="I16" s="32"/>
      <c r="J16" s="2"/>
      <c r="K16" s="2"/>
      <c r="L16" s="3"/>
      <c r="M16" s="51">
        <f t="shared" si="0"/>
        <v>37434110</v>
      </c>
    </row>
    <row r="17" spans="1:13" ht="12">
      <c r="A17" s="29">
        <v>1977</v>
      </c>
      <c r="B17" s="32">
        <v>25341822</v>
      </c>
      <c r="C17" s="33">
        <v>9897029</v>
      </c>
      <c r="D17" s="33">
        <v>7539664</v>
      </c>
      <c r="E17" s="33">
        <v>4215515</v>
      </c>
      <c r="F17" s="31">
        <v>949904</v>
      </c>
      <c r="G17" s="33">
        <f t="shared" si="1"/>
        <v>22602112</v>
      </c>
      <c r="H17" s="30">
        <v>8000000</v>
      </c>
      <c r="I17" s="32"/>
      <c r="J17" s="31"/>
      <c r="K17" s="31"/>
      <c r="L17" s="3"/>
      <c r="M17" s="51">
        <f t="shared" si="0"/>
        <v>55943934</v>
      </c>
    </row>
    <row r="18" spans="1:13" ht="12">
      <c r="A18" s="29">
        <v>1978</v>
      </c>
      <c r="B18" s="32">
        <v>41790050</v>
      </c>
      <c r="C18" s="33">
        <v>8119339</v>
      </c>
      <c r="D18" s="33">
        <v>4850208</v>
      </c>
      <c r="E18" s="33">
        <v>4708105</v>
      </c>
      <c r="F18" s="33">
        <v>4556746</v>
      </c>
      <c r="G18" s="33">
        <f t="shared" si="1"/>
        <v>22234398</v>
      </c>
      <c r="H18" s="32">
        <v>8800000</v>
      </c>
      <c r="I18" s="32"/>
      <c r="J18" s="33"/>
      <c r="K18" s="33"/>
      <c r="L18" s="3"/>
      <c r="M18" s="51">
        <f t="shared" si="0"/>
        <v>72824448</v>
      </c>
    </row>
    <row r="19" spans="1:13" ht="12">
      <c r="A19" s="29">
        <v>1979</v>
      </c>
      <c r="B19" s="32">
        <v>43117000</v>
      </c>
      <c r="C19" s="33">
        <v>7806377</v>
      </c>
      <c r="D19" s="33">
        <v>5092827</v>
      </c>
      <c r="E19" s="33">
        <v>4199321</v>
      </c>
      <c r="F19" s="33">
        <v>4416805</v>
      </c>
      <c r="G19" s="33">
        <f t="shared" si="1"/>
        <v>21515330</v>
      </c>
      <c r="H19" s="32">
        <v>7800000</v>
      </c>
      <c r="I19" s="32"/>
      <c r="J19" s="33"/>
      <c r="K19" s="33"/>
      <c r="L19" s="3"/>
      <c r="M19" s="51">
        <f t="shared" si="0"/>
        <v>72432330</v>
      </c>
    </row>
    <row r="20" spans="1:13" ht="12">
      <c r="A20" s="29">
        <v>1980</v>
      </c>
      <c r="B20" s="32">
        <v>54535048</v>
      </c>
      <c r="C20" s="33">
        <v>7176368</v>
      </c>
      <c r="D20" s="33">
        <v>4739781</v>
      </c>
      <c r="E20" s="33">
        <v>4188854</v>
      </c>
      <c r="F20" s="33">
        <v>4738019</v>
      </c>
      <c r="G20" s="33">
        <f t="shared" si="1"/>
        <v>20843022</v>
      </c>
      <c r="H20" s="32">
        <v>13100000</v>
      </c>
      <c r="I20" s="32"/>
      <c r="J20" s="33"/>
      <c r="K20" s="33"/>
      <c r="L20" s="3"/>
      <c r="M20" s="51">
        <f t="shared" si="0"/>
        <v>88478070</v>
      </c>
    </row>
    <row r="21" spans="1:13" ht="12">
      <c r="A21" s="29">
        <v>1981</v>
      </c>
      <c r="B21" s="32">
        <v>57653000</v>
      </c>
      <c r="C21" s="33">
        <v>7517524</v>
      </c>
      <c r="D21" s="33">
        <v>4659929</v>
      </c>
      <c r="E21" s="33">
        <v>3930327</v>
      </c>
      <c r="F21" s="33">
        <v>4096110</v>
      </c>
      <c r="G21" s="33">
        <f t="shared" si="1"/>
        <v>20203890</v>
      </c>
      <c r="H21" s="32">
        <v>13500000</v>
      </c>
      <c r="I21" s="32"/>
      <c r="J21" s="33"/>
      <c r="K21" s="33"/>
      <c r="L21" s="3"/>
      <c r="M21" s="51">
        <f t="shared" si="0"/>
        <v>91356890</v>
      </c>
    </row>
    <row r="22" spans="1:13" ht="12">
      <c r="A22" s="29">
        <v>1982</v>
      </c>
      <c r="B22" s="32">
        <v>71000000</v>
      </c>
      <c r="C22" s="33">
        <v>8145685</v>
      </c>
      <c r="D22" s="33">
        <v>4479313</v>
      </c>
      <c r="E22" s="33">
        <v>4934239</v>
      </c>
      <c r="F22" s="33">
        <v>4090059</v>
      </c>
      <c r="G22" s="33">
        <f t="shared" si="1"/>
        <v>21649296</v>
      </c>
      <c r="H22" s="32">
        <v>20200000</v>
      </c>
      <c r="I22" s="32"/>
      <c r="J22" s="33"/>
      <c r="K22" s="33"/>
      <c r="L22" s="3"/>
      <c r="M22" s="51">
        <f t="shared" si="0"/>
        <v>112849296</v>
      </c>
    </row>
    <row r="23" spans="1:13" ht="12">
      <c r="A23" s="29">
        <v>1983</v>
      </c>
      <c r="B23" s="32">
        <v>80500000</v>
      </c>
      <c r="C23" s="33">
        <v>9253891</v>
      </c>
      <c r="D23" s="33">
        <v>4412450</v>
      </c>
      <c r="E23" s="33">
        <v>4845766</v>
      </c>
      <c r="F23" s="33">
        <v>4479478</v>
      </c>
      <c r="G23" s="33">
        <f t="shared" si="1"/>
        <v>22991585</v>
      </c>
      <c r="H23" s="32">
        <v>19000000</v>
      </c>
      <c r="I23" s="32"/>
      <c r="J23" s="33"/>
      <c r="K23" s="33"/>
      <c r="L23" s="3"/>
      <c r="M23" s="51">
        <f t="shared" si="0"/>
        <v>122491585</v>
      </c>
    </row>
    <row r="24" spans="1:13" ht="12">
      <c r="A24" s="29">
        <v>1984</v>
      </c>
      <c r="B24" s="32">
        <v>105425000</v>
      </c>
      <c r="C24" s="33">
        <v>9791909</v>
      </c>
      <c r="D24" s="33">
        <v>4545535</v>
      </c>
      <c r="E24" s="33">
        <v>4883719</v>
      </c>
      <c r="F24" s="33">
        <v>4519902</v>
      </c>
      <c r="G24" s="33">
        <f t="shared" si="1"/>
        <v>23741065</v>
      </c>
      <c r="H24" s="32">
        <v>18800000</v>
      </c>
      <c r="I24" s="32"/>
      <c r="J24" s="33"/>
      <c r="K24" s="33"/>
      <c r="L24" s="3"/>
      <c r="M24" s="51">
        <f t="shared" si="0"/>
        <v>147966065</v>
      </c>
    </row>
    <row r="25" spans="1:13" ht="12">
      <c r="A25" s="29">
        <v>1985</v>
      </c>
      <c r="B25" s="32">
        <v>148800000</v>
      </c>
      <c r="C25" s="33">
        <v>9875591</v>
      </c>
      <c r="D25" s="33">
        <v>4385627</v>
      </c>
      <c r="E25" s="33">
        <v>5218887</v>
      </c>
      <c r="F25" s="33">
        <v>4843053</v>
      </c>
      <c r="G25" s="33">
        <f t="shared" si="1"/>
        <v>24323158</v>
      </c>
      <c r="H25" s="32">
        <v>18700000</v>
      </c>
      <c r="I25" s="32"/>
      <c r="J25" s="33"/>
      <c r="K25" s="33"/>
      <c r="L25" s="3"/>
      <c r="M25" s="51">
        <f t="shared" si="0"/>
        <v>191823158</v>
      </c>
    </row>
    <row r="26" spans="1:13" ht="12">
      <c r="A26" s="29">
        <v>1986</v>
      </c>
      <c r="B26" s="32">
        <v>190850000</v>
      </c>
      <c r="C26" s="33">
        <v>9629358</v>
      </c>
      <c r="D26" s="33">
        <v>5474825</v>
      </c>
      <c r="E26" s="33">
        <v>5238231</v>
      </c>
      <c r="F26" s="33">
        <v>3965388</v>
      </c>
      <c r="G26" s="33">
        <f t="shared" si="1"/>
        <v>24307802</v>
      </c>
      <c r="H26" s="32">
        <v>18900000</v>
      </c>
      <c r="I26" s="32"/>
      <c r="J26" s="33"/>
      <c r="K26" s="33"/>
      <c r="L26" s="3"/>
      <c r="M26" s="51">
        <f t="shared" si="0"/>
        <v>234057802</v>
      </c>
    </row>
    <row r="27" spans="1:13" ht="12">
      <c r="A27" s="29">
        <v>1987</v>
      </c>
      <c r="B27" s="32">
        <v>214100000</v>
      </c>
      <c r="C27" s="33">
        <v>9545366</v>
      </c>
      <c r="D27" s="33">
        <v>4939500</v>
      </c>
      <c r="E27" s="33">
        <v>5441696</v>
      </c>
      <c r="F27" s="33">
        <v>4926814</v>
      </c>
      <c r="G27" s="33">
        <f t="shared" si="1"/>
        <v>24853376</v>
      </c>
      <c r="H27" s="32">
        <v>18700000</v>
      </c>
      <c r="I27" s="32"/>
      <c r="J27" s="33"/>
      <c r="K27" s="33"/>
      <c r="L27" s="3"/>
      <c r="M27" s="51">
        <f t="shared" si="0"/>
        <v>257653376</v>
      </c>
    </row>
    <row r="28" spans="1:13" ht="12">
      <c r="A28" s="29">
        <v>1988</v>
      </c>
      <c r="B28" s="32">
        <v>225000000</v>
      </c>
      <c r="C28" s="33">
        <v>8174977</v>
      </c>
      <c r="D28" s="33">
        <v>3414498</v>
      </c>
      <c r="E28" s="33">
        <v>4526011</v>
      </c>
      <c r="F28" s="33">
        <v>5295122</v>
      </c>
      <c r="G28" s="33">
        <f t="shared" si="1"/>
        <v>21410608</v>
      </c>
      <c r="H28" s="32">
        <v>18800000</v>
      </c>
      <c r="I28" s="30">
        <v>450209</v>
      </c>
      <c r="J28" s="33"/>
      <c r="K28" s="33"/>
      <c r="L28" s="3"/>
      <c r="M28" s="51">
        <f t="shared" si="0"/>
        <v>265660817</v>
      </c>
    </row>
    <row r="29" spans="1:13" ht="12">
      <c r="A29" s="29">
        <v>1989</v>
      </c>
      <c r="B29" s="32">
        <v>219650000</v>
      </c>
      <c r="C29" s="33">
        <v>7919128</v>
      </c>
      <c r="D29" s="33">
        <v>3648252</v>
      </c>
      <c r="E29" s="33">
        <v>3360573</v>
      </c>
      <c r="F29" s="33">
        <v>4891112</v>
      </c>
      <c r="G29" s="33">
        <f t="shared" si="1"/>
        <v>19819065</v>
      </c>
      <c r="H29" s="32">
        <v>19600000</v>
      </c>
      <c r="I29" s="32">
        <v>1662433</v>
      </c>
      <c r="J29" s="33"/>
      <c r="K29" s="33"/>
      <c r="L29" s="3"/>
      <c r="M29" s="51">
        <f t="shared" si="0"/>
        <v>260731498</v>
      </c>
    </row>
    <row r="30" spans="1:13" ht="12">
      <c r="A30" s="29">
        <v>1990</v>
      </c>
      <c r="B30" s="32">
        <v>227650000</v>
      </c>
      <c r="C30" s="33">
        <v>6957952</v>
      </c>
      <c r="D30" s="33">
        <v>3820124</v>
      </c>
      <c r="E30" s="33">
        <v>4257677</v>
      </c>
      <c r="F30" s="33">
        <v>4743204</v>
      </c>
      <c r="G30" s="33">
        <f t="shared" si="1"/>
        <v>19778957</v>
      </c>
      <c r="H30" s="32">
        <v>18300000</v>
      </c>
      <c r="I30" s="32">
        <v>1048127</v>
      </c>
      <c r="J30" s="33"/>
      <c r="K30" s="33"/>
      <c r="L30" s="3"/>
      <c r="M30" s="51">
        <f t="shared" si="0"/>
        <v>266777084</v>
      </c>
    </row>
    <row r="31" spans="1:13" ht="12">
      <c r="A31" s="29">
        <v>1991</v>
      </c>
      <c r="B31" s="32">
        <v>228600000</v>
      </c>
      <c r="C31" s="33">
        <v>5936699</v>
      </c>
      <c r="D31" s="33">
        <v>3728412</v>
      </c>
      <c r="E31" s="33">
        <v>3931354</v>
      </c>
      <c r="F31" s="33">
        <v>4157985</v>
      </c>
      <c r="G31" s="33">
        <f t="shared" si="1"/>
        <v>17754450</v>
      </c>
      <c r="H31" s="32">
        <v>10900000</v>
      </c>
      <c r="I31" s="32">
        <v>1326882</v>
      </c>
      <c r="J31" s="33"/>
      <c r="K31" s="33"/>
      <c r="L31" s="3"/>
      <c r="M31" s="51">
        <f t="shared" si="0"/>
        <v>258581332</v>
      </c>
    </row>
    <row r="32" spans="1:13" ht="12">
      <c r="A32" s="29">
        <v>1992</v>
      </c>
      <c r="B32" s="32">
        <v>221300000</v>
      </c>
      <c r="C32" s="33">
        <v>5259612</v>
      </c>
      <c r="D32" s="33">
        <v>3430594</v>
      </c>
      <c r="E32" s="33">
        <v>3987895</v>
      </c>
      <c r="F32" s="33">
        <v>3843258</v>
      </c>
      <c r="G32" s="33">
        <f t="shared" si="1"/>
        <v>16521359</v>
      </c>
      <c r="H32" s="32">
        <v>14400000</v>
      </c>
      <c r="I32" s="32">
        <v>1500035</v>
      </c>
      <c r="J32" s="33"/>
      <c r="K32" s="33"/>
      <c r="L32" s="3"/>
      <c r="M32" s="51">
        <f t="shared" si="0"/>
        <v>253721394</v>
      </c>
    </row>
    <row r="33" spans="1:13" ht="12">
      <c r="A33" s="29">
        <v>1993</v>
      </c>
      <c r="B33" s="32">
        <v>221700000</v>
      </c>
      <c r="C33" s="33">
        <v>2578114</v>
      </c>
      <c r="D33" s="33">
        <v>2632772</v>
      </c>
      <c r="E33" s="33">
        <v>2962939</v>
      </c>
      <c r="F33" s="33">
        <v>3138557</v>
      </c>
      <c r="G33" s="33">
        <f t="shared" si="1"/>
        <v>11312382</v>
      </c>
      <c r="H33" s="32">
        <v>16200000</v>
      </c>
      <c r="I33" s="32">
        <v>1735931</v>
      </c>
      <c r="J33" s="31">
        <v>30000000</v>
      </c>
      <c r="K33" s="33"/>
      <c r="L33" s="31">
        <f>SUM(J33:K33)</f>
        <v>30000000</v>
      </c>
      <c r="M33" s="51">
        <f t="shared" si="0"/>
        <v>280948313</v>
      </c>
    </row>
    <row r="34" spans="1:13" ht="12">
      <c r="A34" s="29">
        <v>1994</v>
      </c>
      <c r="B34" s="32">
        <v>217250000</v>
      </c>
      <c r="C34" s="33">
        <v>682389</v>
      </c>
      <c r="D34" s="33">
        <v>446604</v>
      </c>
      <c r="E34" s="33">
        <v>519205</v>
      </c>
      <c r="F34" s="33">
        <v>713048</v>
      </c>
      <c r="G34" s="33">
        <v>2361246</v>
      </c>
      <c r="H34" s="32">
        <f>4882157+902295+3723</f>
        <v>5788175</v>
      </c>
      <c r="I34" s="32">
        <v>1805800</v>
      </c>
      <c r="J34" s="33">
        <v>113000000</v>
      </c>
      <c r="K34" s="33"/>
      <c r="L34" s="31">
        <f aca="true" t="shared" si="2" ref="L34:L57">SUM(J34:K34)</f>
        <v>113000000</v>
      </c>
      <c r="M34" s="51">
        <f t="shared" si="0"/>
        <v>340205221</v>
      </c>
    </row>
    <row r="35" spans="1:13" ht="12">
      <c r="A35" s="29">
        <v>1995</v>
      </c>
      <c r="B35" s="32">
        <v>249650000</v>
      </c>
      <c r="C35" s="33">
        <v>592446</v>
      </c>
      <c r="D35" s="33">
        <v>350990</v>
      </c>
      <c r="E35" s="33">
        <v>421212</v>
      </c>
      <c r="F35" s="33">
        <v>639706</v>
      </c>
      <c r="G35" s="33">
        <v>2004354</v>
      </c>
      <c r="H35" s="32">
        <v>6129150</v>
      </c>
      <c r="I35" s="32">
        <v>1748657</v>
      </c>
      <c r="J35" s="33">
        <v>135724017</v>
      </c>
      <c r="K35" s="33"/>
      <c r="L35" s="31">
        <f t="shared" si="2"/>
        <v>135724017</v>
      </c>
      <c r="M35" s="51">
        <f t="shared" si="0"/>
        <v>395256178</v>
      </c>
    </row>
    <row r="36" spans="1:13" ht="12">
      <c r="A36" s="29">
        <v>1996</v>
      </c>
      <c r="B36" s="32">
        <v>262050000</v>
      </c>
      <c r="C36" s="33">
        <v>490421</v>
      </c>
      <c r="D36" s="33">
        <v>210335</v>
      </c>
      <c r="E36" s="33">
        <v>141034</v>
      </c>
      <c r="F36" s="33">
        <v>858996</v>
      </c>
      <c r="G36" s="33">
        <v>1700786</v>
      </c>
      <c r="H36" s="32">
        <v>6610554</v>
      </c>
      <c r="I36" s="32">
        <v>1723649</v>
      </c>
      <c r="J36" s="33">
        <v>148702765</v>
      </c>
      <c r="K36" s="33"/>
      <c r="L36" s="31">
        <f t="shared" si="2"/>
        <v>148702765</v>
      </c>
      <c r="M36" s="51">
        <f t="shared" si="0"/>
        <v>420787754</v>
      </c>
    </row>
    <row r="37" spans="1:13" ht="12">
      <c r="A37" s="29">
        <v>1997</v>
      </c>
      <c r="B37" s="32">
        <v>251520868</v>
      </c>
      <c r="C37" s="33">
        <v>308935</v>
      </c>
      <c r="D37" s="33">
        <v>47231</v>
      </c>
      <c r="E37" s="33">
        <v>0</v>
      </c>
      <c r="F37" s="33">
        <v>521138</v>
      </c>
      <c r="G37" s="33">
        <f aca="true" t="shared" si="3" ref="G37:G49">SUM(C37:F37)</f>
        <v>877304</v>
      </c>
      <c r="H37" s="32">
        <v>6874079</v>
      </c>
      <c r="I37" s="32">
        <v>1491772</v>
      </c>
      <c r="J37" s="33">
        <v>145957933</v>
      </c>
      <c r="K37" s="31">
        <v>57643836</v>
      </c>
      <c r="L37" s="31">
        <f t="shared" si="2"/>
        <v>203601769</v>
      </c>
      <c r="M37" s="51">
        <f t="shared" si="0"/>
        <v>464365792</v>
      </c>
    </row>
    <row r="38" spans="1:13" ht="12">
      <c r="A38" s="29">
        <v>1998</v>
      </c>
      <c r="B38" s="32">
        <v>264274830</v>
      </c>
      <c r="C38" s="33">
        <v>281153</v>
      </c>
      <c r="D38" s="33">
        <v>38816</v>
      </c>
      <c r="E38" s="33">
        <v>0</v>
      </c>
      <c r="F38" s="33">
        <v>401319</v>
      </c>
      <c r="G38" s="33">
        <f t="shared" si="3"/>
        <v>721288</v>
      </c>
      <c r="H38" s="32">
        <v>5441570</v>
      </c>
      <c r="I38" s="32">
        <v>1423223</v>
      </c>
      <c r="J38" s="33">
        <v>165067994</v>
      </c>
      <c r="K38" s="33">
        <v>91007858</v>
      </c>
      <c r="L38" s="31">
        <f t="shared" si="2"/>
        <v>256075852</v>
      </c>
      <c r="M38" s="51">
        <f t="shared" si="0"/>
        <v>527936763</v>
      </c>
    </row>
    <row r="39" spans="1:13" ht="12">
      <c r="A39" s="29">
        <v>1999</v>
      </c>
      <c r="B39" s="32">
        <v>271308022</v>
      </c>
      <c r="C39" s="34">
        <v>255094</v>
      </c>
      <c r="D39" s="34">
        <v>37090</v>
      </c>
      <c r="E39" s="34">
        <v>0</v>
      </c>
      <c r="F39" s="34">
        <v>341630</v>
      </c>
      <c r="G39" s="34">
        <f t="shared" si="3"/>
        <v>633814</v>
      </c>
      <c r="H39" s="32">
        <v>5472648</v>
      </c>
      <c r="I39" s="32">
        <v>1258380</v>
      </c>
      <c r="J39" s="34">
        <v>173581104</v>
      </c>
      <c r="K39" s="34">
        <v>113450294</v>
      </c>
      <c r="L39" s="31">
        <f t="shared" si="2"/>
        <v>287031398</v>
      </c>
      <c r="M39" s="51">
        <f aca="true" t="shared" si="4" ref="M39:M47">B39+G39+H39+I39+L39</f>
        <v>565704262</v>
      </c>
    </row>
    <row r="40" spans="1:13" ht="12">
      <c r="A40" s="29">
        <v>2000</v>
      </c>
      <c r="B40" s="32">
        <v>253598047</v>
      </c>
      <c r="C40" s="35">
        <v>210483</v>
      </c>
      <c r="D40" s="34">
        <v>35425</v>
      </c>
      <c r="E40" s="34">
        <v>0</v>
      </c>
      <c r="F40" s="34">
        <v>324365</v>
      </c>
      <c r="G40" s="36">
        <f t="shared" si="3"/>
        <v>570273</v>
      </c>
      <c r="H40" s="32">
        <v>5616495</v>
      </c>
      <c r="I40" s="32">
        <v>1205865</v>
      </c>
      <c r="J40" s="35">
        <v>189235039</v>
      </c>
      <c r="K40" s="34">
        <v>129750030</v>
      </c>
      <c r="L40" s="31">
        <f t="shared" si="2"/>
        <v>318985069</v>
      </c>
      <c r="M40" s="51">
        <f t="shared" si="4"/>
        <v>579975749</v>
      </c>
    </row>
    <row r="41" spans="1:13" ht="12">
      <c r="A41" s="29">
        <v>2001</v>
      </c>
      <c r="B41" s="32">
        <v>252002987</v>
      </c>
      <c r="C41" s="35">
        <v>167740</v>
      </c>
      <c r="D41" s="34">
        <v>40930</v>
      </c>
      <c r="E41" s="34">
        <v>0</v>
      </c>
      <c r="F41" s="34">
        <v>294562</v>
      </c>
      <c r="G41" s="36">
        <f t="shared" si="3"/>
        <v>503232</v>
      </c>
      <c r="H41" s="32">
        <v>5674281</v>
      </c>
      <c r="I41" s="32">
        <v>1162360</v>
      </c>
      <c r="J41" s="35">
        <v>190683773</v>
      </c>
      <c r="K41" s="34">
        <v>141734541</v>
      </c>
      <c r="L41" s="31">
        <f t="shared" si="2"/>
        <v>332418314</v>
      </c>
      <c r="M41" s="51">
        <f t="shared" si="4"/>
        <v>591761174</v>
      </c>
    </row>
    <row r="42" spans="1:13" ht="12">
      <c r="A42" s="29">
        <v>2002</v>
      </c>
      <c r="B42" s="32">
        <v>271509680</v>
      </c>
      <c r="C42" s="35">
        <v>162945</v>
      </c>
      <c r="D42" s="34">
        <v>41969</v>
      </c>
      <c r="E42" s="34">
        <v>0</v>
      </c>
      <c r="F42" s="34">
        <v>137764</v>
      </c>
      <c r="G42" s="36">
        <f t="shared" si="3"/>
        <v>342678</v>
      </c>
      <c r="H42" s="32">
        <v>5736901</v>
      </c>
      <c r="I42" s="32">
        <v>1284454</v>
      </c>
      <c r="J42" s="35">
        <v>199038210</v>
      </c>
      <c r="K42" s="34">
        <v>169915956</v>
      </c>
      <c r="L42" s="31">
        <f t="shared" si="2"/>
        <v>368954166</v>
      </c>
      <c r="M42" s="51">
        <f t="shared" si="4"/>
        <v>647827879</v>
      </c>
    </row>
    <row r="43" spans="1:13" ht="12">
      <c r="A43" s="29">
        <v>2003</v>
      </c>
      <c r="B43" s="32">
        <v>256814859</v>
      </c>
      <c r="C43" s="35">
        <v>134743</v>
      </c>
      <c r="D43" s="34">
        <v>43222</v>
      </c>
      <c r="E43" s="34">
        <v>0</v>
      </c>
      <c r="F43" s="34">
        <v>0</v>
      </c>
      <c r="G43" s="36">
        <f t="shared" si="3"/>
        <v>177965</v>
      </c>
      <c r="H43" s="32">
        <v>5783231</v>
      </c>
      <c r="I43" s="32">
        <v>1230391</v>
      </c>
      <c r="J43" s="35">
        <v>196300528</v>
      </c>
      <c r="K43" s="34">
        <v>190953944</v>
      </c>
      <c r="L43" s="31">
        <f t="shared" si="2"/>
        <v>387254472</v>
      </c>
      <c r="M43" s="51">
        <f t="shared" si="4"/>
        <v>651260918</v>
      </c>
    </row>
    <row r="44" spans="1:13" ht="12">
      <c r="A44" s="29">
        <v>2004</v>
      </c>
      <c r="B44" s="32">
        <v>280763074</v>
      </c>
      <c r="C44" s="35">
        <v>109393.56</v>
      </c>
      <c r="D44" s="34">
        <v>43116.19</v>
      </c>
      <c r="E44" s="34">
        <v>0</v>
      </c>
      <c r="F44" s="34">
        <v>0</v>
      </c>
      <c r="G44" s="36">
        <f t="shared" si="3"/>
        <v>152509.75</v>
      </c>
      <c r="H44" s="32">
        <v>5783041</v>
      </c>
      <c r="I44" s="32">
        <v>1398295</v>
      </c>
      <c r="J44" s="35">
        <v>196883096</v>
      </c>
      <c r="K44" s="34">
        <v>205850884</v>
      </c>
      <c r="L44" s="31">
        <f t="shared" si="2"/>
        <v>402733980</v>
      </c>
      <c r="M44" s="51">
        <f t="shared" si="4"/>
        <v>690830899.75</v>
      </c>
    </row>
    <row r="45" spans="1:13" ht="12">
      <c r="A45" s="37">
        <v>2005</v>
      </c>
      <c r="B45" s="38">
        <v>268515000</v>
      </c>
      <c r="C45" s="39">
        <v>64837</v>
      </c>
      <c r="D45" s="39">
        <v>39462.14</v>
      </c>
      <c r="E45" s="34">
        <v>0</v>
      </c>
      <c r="F45" s="34">
        <v>0</v>
      </c>
      <c r="G45" s="36">
        <f t="shared" si="3"/>
        <v>104299.14</v>
      </c>
      <c r="H45" s="38">
        <v>5275182</v>
      </c>
      <c r="I45" s="38">
        <v>1431054</v>
      </c>
      <c r="J45" s="39">
        <v>204953050</v>
      </c>
      <c r="K45" s="39">
        <v>212884444</v>
      </c>
      <c r="L45" s="31">
        <f t="shared" si="2"/>
        <v>417837494</v>
      </c>
      <c r="M45" s="51">
        <f t="shared" si="4"/>
        <v>693163029.14</v>
      </c>
    </row>
    <row r="46" spans="1:13" ht="12">
      <c r="A46" s="37">
        <v>2006</v>
      </c>
      <c r="B46" s="38">
        <v>284864998</v>
      </c>
      <c r="C46" s="39">
        <v>0</v>
      </c>
      <c r="D46" s="39">
        <v>25757</v>
      </c>
      <c r="E46" s="34">
        <v>0</v>
      </c>
      <c r="F46" s="34">
        <v>0</v>
      </c>
      <c r="G46" s="36">
        <f t="shared" si="3"/>
        <v>25757</v>
      </c>
      <c r="H46" s="38">
        <v>5055057</v>
      </c>
      <c r="I46" s="38">
        <v>1305163</v>
      </c>
      <c r="J46" s="39">
        <v>204505785</v>
      </c>
      <c r="K46" s="39">
        <v>223020826</v>
      </c>
      <c r="L46" s="31">
        <f t="shared" si="2"/>
        <v>427526611</v>
      </c>
      <c r="M46" s="51">
        <f t="shared" si="4"/>
        <v>718777586</v>
      </c>
    </row>
    <row r="47" spans="1:13" ht="12">
      <c r="A47" s="37">
        <v>2007</v>
      </c>
      <c r="B47" s="38">
        <v>279000000</v>
      </c>
      <c r="C47" s="39">
        <v>0</v>
      </c>
      <c r="D47" s="39">
        <v>0</v>
      </c>
      <c r="E47" s="34">
        <v>0</v>
      </c>
      <c r="F47" s="34">
        <v>0</v>
      </c>
      <c r="G47" s="36">
        <f t="shared" si="3"/>
        <v>0</v>
      </c>
      <c r="H47" s="38">
        <v>4808425</v>
      </c>
      <c r="I47" s="38">
        <v>1297756</v>
      </c>
      <c r="J47" s="39">
        <v>201380257</v>
      </c>
      <c r="K47" s="39">
        <v>229095455</v>
      </c>
      <c r="L47" s="31">
        <f t="shared" si="2"/>
        <v>430475712</v>
      </c>
      <c r="M47" s="51">
        <f t="shared" si="4"/>
        <v>715581893</v>
      </c>
    </row>
    <row r="48" spans="1:13" ht="12">
      <c r="A48" s="37">
        <v>2008</v>
      </c>
      <c r="B48" s="38">
        <v>283000000</v>
      </c>
      <c r="C48" s="39">
        <v>0</v>
      </c>
      <c r="D48" s="39">
        <v>0</v>
      </c>
      <c r="E48" s="34">
        <v>0</v>
      </c>
      <c r="F48" s="34">
        <v>0</v>
      </c>
      <c r="G48" s="36">
        <f t="shared" si="3"/>
        <v>0</v>
      </c>
      <c r="H48" s="38">
        <v>4603607</v>
      </c>
      <c r="I48" s="38">
        <v>1211178</v>
      </c>
      <c r="J48" s="39">
        <v>190037675</v>
      </c>
      <c r="K48" s="39">
        <v>221373298</v>
      </c>
      <c r="L48" s="31">
        <f t="shared" si="2"/>
        <v>411410973</v>
      </c>
      <c r="M48" s="51">
        <f aca="true" t="shared" si="5" ref="M48:M53">B48+G48+H48+I48+L48</f>
        <v>700225758</v>
      </c>
    </row>
    <row r="49" spans="1:13" ht="12">
      <c r="A49" s="37">
        <v>2009</v>
      </c>
      <c r="B49" s="38">
        <v>283000000</v>
      </c>
      <c r="C49" s="39">
        <v>0</v>
      </c>
      <c r="D49" s="39">
        <v>0</v>
      </c>
      <c r="E49" s="34">
        <v>0</v>
      </c>
      <c r="F49" s="34">
        <v>0</v>
      </c>
      <c r="G49" s="36">
        <f t="shared" si="3"/>
        <v>0</v>
      </c>
      <c r="H49" s="38">
        <v>4195242.81</v>
      </c>
      <c r="I49" s="38">
        <v>1063435</v>
      </c>
      <c r="J49" s="39">
        <v>177153485</v>
      </c>
      <c r="K49" s="39">
        <v>200651400</v>
      </c>
      <c r="L49" s="31">
        <f t="shared" si="2"/>
        <v>377804885</v>
      </c>
      <c r="M49" s="51">
        <f t="shared" si="5"/>
        <v>666063562.81</v>
      </c>
    </row>
    <row r="50" spans="1:13" s="42" customFormat="1" ht="12">
      <c r="A50" s="37">
        <v>2010</v>
      </c>
      <c r="B50" s="38">
        <v>285500000</v>
      </c>
      <c r="C50" s="39">
        <v>0</v>
      </c>
      <c r="D50" s="39">
        <v>0</v>
      </c>
      <c r="E50" s="34">
        <v>0</v>
      </c>
      <c r="F50" s="34">
        <v>0</v>
      </c>
      <c r="G50" s="36">
        <v>0</v>
      </c>
      <c r="H50" s="38">
        <v>3816676</v>
      </c>
      <c r="I50" s="38">
        <v>945375</v>
      </c>
      <c r="J50" s="39">
        <v>169408149</v>
      </c>
      <c r="K50" s="39">
        <v>189845097</v>
      </c>
      <c r="L50" s="31">
        <f t="shared" si="2"/>
        <v>359253246</v>
      </c>
      <c r="M50" s="51">
        <f t="shared" si="5"/>
        <v>649515297</v>
      </c>
    </row>
    <row r="51" spans="1:36" s="43" customFormat="1" ht="12">
      <c r="A51" s="48">
        <v>2011</v>
      </c>
      <c r="B51" s="47">
        <v>289300161</v>
      </c>
      <c r="C51" s="45">
        <v>0</v>
      </c>
      <c r="D51" s="45">
        <v>0</v>
      </c>
      <c r="E51" s="45">
        <v>0</v>
      </c>
      <c r="F51" s="45">
        <v>0</v>
      </c>
      <c r="G51" s="46">
        <v>0</v>
      </c>
      <c r="H51" s="47">
        <v>3699415</v>
      </c>
      <c r="I51" s="47">
        <v>876064</v>
      </c>
      <c r="J51" s="45">
        <v>174092415</v>
      </c>
      <c r="K51" s="45">
        <v>185488712</v>
      </c>
      <c r="L51" s="31">
        <f t="shared" si="2"/>
        <v>359581127</v>
      </c>
      <c r="M51" s="52">
        <f t="shared" si="5"/>
        <v>653456767</v>
      </c>
      <c r="N51" s="49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  <row r="52" spans="1:13" s="42" customFormat="1" ht="12">
      <c r="A52" s="57">
        <v>2012</v>
      </c>
      <c r="B52" s="50">
        <v>310000000</v>
      </c>
      <c r="C52" s="50">
        <v>0</v>
      </c>
      <c r="D52" s="45">
        <v>0</v>
      </c>
      <c r="E52" s="45">
        <v>0</v>
      </c>
      <c r="F52" s="45">
        <v>0</v>
      </c>
      <c r="G52" s="45">
        <v>0</v>
      </c>
      <c r="H52" s="50">
        <v>3766758</v>
      </c>
      <c r="I52" s="50">
        <v>683627</v>
      </c>
      <c r="J52" s="50">
        <v>165547090</v>
      </c>
      <c r="K52" s="45">
        <v>178783321</v>
      </c>
      <c r="L52" s="31">
        <f t="shared" si="2"/>
        <v>344330411</v>
      </c>
      <c r="M52" s="53">
        <f t="shared" si="5"/>
        <v>658780796</v>
      </c>
    </row>
    <row r="53" spans="1:13" s="42" customFormat="1" ht="12">
      <c r="A53" s="57">
        <v>2013</v>
      </c>
      <c r="B53" s="50">
        <v>312100270</v>
      </c>
      <c r="C53" s="50">
        <v>0</v>
      </c>
      <c r="D53" s="45">
        <v>0</v>
      </c>
      <c r="E53" s="45">
        <v>0</v>
      </c>
      <c r="F53" s="45">
        <v>0</v>
      </c>
      <c r="G53" s="45">
        <v>0</v>
      </c>
      <c r="H53" s="50">
        <v>3644167.04</v>
      </c>
      <c r="I53" s="50">
        <v>425956.13</v>
      </c>
      <c r="J53" s="50">
        <v>138531943</v>
      </c>
      <c r="K53" s="45">
        <v>157863949</v>
      </c>
      <c r="L53" s="31">
        <f t="shared" si="2"/>
        <v>296395892</v>
      </c>
      <c r="M53" s="53">
        <f t="shared" si="5"/>
        <v>612566285.1700001</v>
      </c>
    </row>
    <row r="54" spans="1:13" s="42" customFormat="1" ht="12">
      <c r="A54" s="57">
        <v>2014</v>
      </c>
      <c r="B54" s="47">
        <v>319500000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50">
        <v>3723791</v>
      </c>
      <c r="I54" s="50">
        <v>416962</v>
      </c>
      <c r="J54" s="50">
        <v>131527642</v>
      </c>
      <c r="K54" s="45">
        <v>148345903</v>
      </c>
      <c r="L54" s="63">
        <f t="shared" si="2"/>
        <v>279873545</v>
      </c>
      <c r="M54" s="60">
        <f>B54+G54+H54+I54+L54</f>
        <v>603514298</v>
      </c>
    </row>
    <row r="55" spans="1:13" s="42" customFormat="1" ht="12">
      <c r="A55" s="57">
        <v>2015</v>
      </c>
      <c r="B55" s="47">
        <v>319700000</v>
      </c>
      <c r="C55" s="45">
        <v>0</v>
      </c>
      <c r="D55" s="45">
        <v>0</v>
      </c>
      <c r="E55" s="45">
        <v>0</v>
      </c>
      <c r="F55" s="45">
        <v>0</v>
      </c>
      <c r="G55" s="46">
        <v>0</v>
      </c>
      <c r="H55" s="47">
        <v>3606125</v>
      </c>
      <c r="I55" s="47">
        <v>415929</v>
      </c>
      <c r="J55" s="45">
        <v>121302985</v>
      </c>
      <c r="K55" s="45">
        <v>146682864</v>
      </c>
      <c r="L55" s="63">
        <f t="shared" si="2"/>
        <v>267985849</v>
      </c>
      <c r="M55" s="60">
        <f>B55+G55+H55+I55+L55</f>
        <v>591707903</v>
      </c>
    </row>
    <row r="56" spans="1:13" s="42" customFormat="1" ht="12">
      <c r="A56" s="57">
        <v>2016</v>
      </c>
      <c r="B56" s="47">
        <v>337500000</v>
      </c>
      <c r="C56" s="45">
        <v>0</v>
      </c>
      <c r="D56" s="45">
        <v>0</v>
      </c>
      <c r="E56" s="45">
        <v>0</v>
      </c>
      <c r="F56" s="45">
        <v>0</v>
      </c>
      <c r="G56" s="46">
        <v>0</v>
      </c>
      <c r="H56" s="47">
        <v>3485406</v>
      </c>
      <c r="I56" s="47">
        <v>451241</v>
      </c>
      <c r="J56" s="45">
        <v>118477754</v>
      </c>
      <c r="K56" s="45">
        <v>147428946</v>
      </c>
      <c r="L56" s="63">
        <f t="shared" si="2"/>
        <v>265906700</v>
      </c>
      <c r="M56" s="60">
        <f>B56+G56+H56+I56+L56</f>
        <v>607343347</v>
      </c>
    </row>
    <row r="57" spans="1:13" s="42" customFormat="1" ht="12">
      <c r="A57" s="58">
        <v>2017</v>
      </c>
      <c r="B57" s="61">
        <v>349410029.52</v>
      </c>
      <c r="C57" s="44">
        <v>0</v>
      </c>
      <c r="D57" s="44">
        <v>0</v>
      </c>
      <c r="E57" s="44">
        <v>0</v>
      </c>
      <c r="F57" s="44">
        <v>0</v>
      </c>
      <c r="G57" s="62">
        <v>0</v>
      </c>
      <c r="H57" s="61">
        <v>3354294.35</v>
      </c>
      <c r="I57" s="61">
        <v>448338</v>
      </c>
      <c r="J57" s="44">
        <v>120127846</v>
      </c>
      <c r="K57" s="44">
        <v>150583021</v>
      </c>
      <c r="L57" s="64">
        <f t="shared" si="2"/>
        <v>270710867</v>
      </c>
      <c r="M57" s="59">
        <f>B57+G57+H57+I57+L57</f>
        <v>623923528.87</v>
      </c>
    </row>
    <row r="58" spans="1:13" ht="12.75" thickBot="1">
      <c r="A58" s="40"/>
      <c r="B58" s="41">
        <f aca="true" t="shared" si="6" ref="B58:I58">SUM(B12:B57)</f>
        <v>9216694745.52</v>
      </c>
      <c r="C58" s="41">
        <f t="shared" si="6"/>
        <v>141970034.56</v>
      </c>
      <c r="D58" s="41">
        <f t="shared" si="6"/>
        <v>77420591.33</v>
      </c>
      <c r="E58" s="41">
        <f t="shared" si="6"/>
        <v>76296801</v>
      </c>
      <c r="F58" s="41">
        <f t="shared" si="6"/>
        <v>75884044</v>
      </c>
      <c r="G58" s="41">
        <f t="shared" si="6"/>
        <v>371571470.89</v>
      </c>
      <c r="H58" s="41">
        <f t="shared" si="6"/>
        <v>381644271.20000005</v>
      </c>
      <c r="I58" s="41">
        <f t="shared" si="6"/>
        <v>34428541.129999995</v>
      </c>
      <c r="J58" s="41">
        <f>SUM(J12:J57)</f>
        <v>4001220535</v>
      </c>
      <c r="K58" s="41">
        <f>SUM(K12:K57)</f>
        <v>3492354579</v>
      </c>
      <c r="L58" s="41">
        <f>SUM(L12:L57)</f>
        <v>7493575114</v>
      </c>
      <c r="M58" s="41">
        <f>SUM(M12:M57)</f>
        <v>17497914142.739998</v>
      </c>
    </row>
    <row r="59" spans="1:13" ht="12.75" thickTop="1">
      <c r="A59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3"/>
    </row>
    <row r="60" spans="8:12" ht="12">
      <c r="H60" s="5" t="s">
        <v>24</v>
      </c>
      <c r="L60" s="7"/>
    </row>
    <row r="61" spans="1:12" ht="12">
      <c r="A61" s="5" t="s">
        <v>25</v>
      </c>
      <c r="G61" s="5" t="s">
        <v>24</v>
      </c>
      <c r="H61" s="5" t="s">
        <v>24</v>
      </c>
      <c r="L61" s="7"/>
    </row>
    <row r="62" spans="1:12" ht="15" customHeight="1">
      <c r="A62" s="5" t="s">
        <v>26</v>
      </c>
      <c r="L62" s="7"/>
    </row>
    <row r="63" spans="1:12" ht="12">
      <c r="A63" s="5" t="s">
        <v>27</v>
      </c>
      <c r="L63" s="7"/>
    </row>
    <row r="64" spans="1:12" ht="12">
      <c r="A64" s="5" t="s">
        <v>33</v>
      </c>
      <c r="L64" s="7"/>
    </row>
    <row r="65" spans="1:12" ht="12">
      <c r="A65" s="5" t="s">
        <v>28</v>
      </c>
      <c r="L65" s="7"/>
    </row>
    <row r="66" spans="1:12" ht="12">
      <c r="A66" s="5" t="s">
        <v>34</v>
      </c>
      <c r="L66" s="7"/>
    </row>
    <row r="67" spans="1:12" ht="12">
      <c r="A67" s="5" t="s">
        <v>35</v>
      </c>
      <c r="L67" s="7"/>
    </row>
    <row r="68" spans="1:12" ht="12">
      <c r="A68" s="5" t="s">
        <v>36</v>
      </c>
      <c r="L68" s="7"/>
    </row>
    <row r="69" spans="1:12" ht="12">
      <c r="A69" s="5" t="s">
        <v>29</v>
      </c>
      <c r="L69" s="7"/>
    </row>
    <row r="70" spans="1:12" ht="12">
      <c r="A70" s="5" t="s">
        <v>30</v>
      </c>
      <c r="L70" s="7"/>
    </row>
    <row r="71" ht="12">
      <c r="L71" s="7"/>
    </row>
    <row r="72" spans="1:12" ht="12">
      <c r="A72" s="2"/>
      <c r="B72" s="8"/>
      <c r="L72" s="7"/>
    </row>
  </sheetData>
  <sheetProtection/>
  <printOptions/>
  <pageMargins left="0.25" right="0.25" top="0.25" bottom="0.25" header="0.5" footer="0.5"/>
  <pageSetup horizontalDpi="600" verticalDpi="600" orientation="landscape" scale="70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djoraski</dc:creator>
  <cp:keywords/>
  <dc:description/>
  <cp:lastModifiedBy>RectorD</cp:lastModifiedBy>
  <cp:lastPrinted>2018-01-26T16:38:56Z</cp:lastPrinted>
  <dcterms:created xsi:type="dcterms:W3CDTF">2009-07-17T18:05:42Z</dcterms:created>
  <dcterms:modified xsi:type="dcterms:W3CDTF">2018-03-20T17:29:27Z</dcterms:modified>
  <cp:category/>
  <cp:version/>
  <cp:contentType/>
  <cp:contentStatus/>
</cp:coreProperties>
</file>