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8" activeTab="9"/>
  </bookViews>
  <sheets>
    <sheet name="SERVUS" sheetId="1" state="hidden" r:id="rId1"/>
    <sheet name="KONOVER" sheetId="2" state="hidden" r:id="rId2"/>
    <sheet name="GUARDIAN" sheetId="3" state="hidden" r:id="rId3"/>
    <sheet name="FUSCO" sheetId="4" state="hidden" r:id="rId4"/>
    <sheet name="DIMEO" sheetId="5" state="hidden" r:id="rId5"/>
    <sheet name="DEMARCO" sheetId="6" state="hidden" r:id="rId6"/>
    <sheet name="COLLIER" sheetId="7" state="hidden" r:id="rId7"/>
    <sheet name="OR &amp; L" sheetId="8" state="hidden" r:id="rId8"/>
    <sheet name="Question 6." sheetId="9" r:id="rId9"/>
    <sheet name="2016 Changes" sheetId="10" r:id="rId10"/>
  </sheets>
  <definedNames>
    <definedName name="_xlnm.Print_Titles" localSheetId="9">'2016 Changes'!$10:$12</definedName>
    <definedName name="_xlnm.Print_Titles" localSheetId="8">'Question 6.'!$10:$12</definedName>
  </definedNames>
  <calcPr fullCalcOnLoad="1"/>
</workbook>
</file>

<file path=xl/comments10.xml><?xml version="1.0" encoding="utf-8"?>
<comments xmlns="http://schemas.openxmlformats.org/spreadsheetml/2006/main">
  <authors>
    <author>FarrellB</author>
  </authors>
  <commentList>
    <comment ref="I370" authorId="0">
      <text>
        <r>
          <rPr>
            <b/>
            <sz val="8"/>
            <rFont val="Tahoma"/>
            <family val="2"/>
          </rPr>
          <t>FarrellB:</t>
        </r>
        <r>
          <rPr>
            <sz val="8"/>
            <rFont val="Tahoma"/>
            <family val="2"/>
          </rPr>
          <t xml:space="preserve">
Occupancy begins 12/1/07 moved from DPW27376 Gold Building</t>
        </r>
      </text>
    </comment>
  </commentList>
</comments>
</file>

<file path=xl/comments2.xml><?xml version="1.0" encoding="utf-8"?>
<comments xmlns="http://schemas.openxmlformats.org/spreadsheetml/2006/main">
  <authors>
    <author>FarrellB</author>
  </authors>
  <commentList>
    <comment ref="F31" authorId="0">
      <text>
        <r>
          <rPr>
            <b/>
            <sz val="8"/>
            <rFont val="Tahoma"/>
            <family val="2"/>
          </rPr>
          <t>FarrellB:</t>
        </r>
        <r>
          <rPr>
            <sz val="8"/>
            <rFont val="Tahoma"/>
            <family val="2"/>
          </rPr>
          <t xml:space="preserve">
this space goes away becomes 0 as 10/1/08 per B Cody for 2009 SWCAP</t>
        </r>
      </text>
    </comment>
    <comment ref="F38" authorId="0">
      <text>
        <r>
          <rPr>
            <b/>
            <sz val="8"/>
            <rFont val="Tahoma"/>
            <family val="2"/>
          </rPr>
          <t>FarrellB:</t>
        </r>
        <r>
          <rPr>
            <sz val="8"/>
            <rFont val="Tahoma"/>
            <family val="2"/>
          </rPr>
          <t xml:space="preserve">
vacant space increases to 26733 as of 10/1/08 per Bob Cody for 2009 SWCAP
</t>
        </r>
      </text>
    </comment>
  </commentList>
</comments>
</file>

<file path=xl/comments9.xml><?xml version="1.0" encoding="utf-8"?>
<comments xmlns="http://schemas.openxmlformats.org/spreadsheetml/2006/main">
  <authors>
    <author>FarrellB</author>
  </authors>
  <commentList>
    <comment ref="I371" authorId="0">
      <text>
        <r>
          <rPr>
            <b/>
            <sz val="8"/>
            <rFont val="Tahoma"/>
            <family val="2"/>
          </rPr>
          <t>FarrellB:</t>
        </r>
        <r>
          <rPr>
            <sz val="8"/>
            <rFont val="Tahoma"/>
            <family val="2"/>
          </rPr>
          <t xml:space="preserve">
Occupancy begins 12/1/07 moved from DPW27376 Gold Building</t>
        </r>
      </text>
    </comment>
  </commentList>
</comments>
</file>

<file path=xl/sharedStrings.xml><?xml version="1.0" encoding="utf-8"?>
<sst xmlns="http://schemas.openxmlformats.org/spreadsheetml/2006/main" count="1886" uniqueCount="614">
  <si>
    <t>GROSS</t>
  </si>
  <si>
    <t>AGENCY</t>
  </si>
  <si>
    <t>LEASED/</t>
  </si>
  <si>
    <t xml:space="preserve">SQUARE </t>
  </si>
  <si>
    <t>BUILDING  &amp; AGENCY</t>
  </si>
  <si>
    <t>OWNED</t>
  </si>
  <si>
    <t>FEET</t>
  </si>
  <si>
    <t xml:space="preserve"> </t>
  </si>
  <si>
    <t>Prospect Avenue</t>
  </si>
  <si>
    <t>O</t>
  </si>
  <si>
    <t>Governor's Residence</t>
  </si>
  <si>
    <t>Legislative Management</t>
  </si>
  <si>
    <t>Capitol Ave., Hartford, State Office Building</t>
  </si>
  <si>
    <t>Consumer Protection</t>
  </si>
  <si>
    <t>Capitol Avenue, Hartford</t>
  </si>
  <si>
    <t>Buckingham St., Hartford</t>
  </si>
  <si>
    <t>Dept.of Public Works</t>
  </si>
  <si>
    <t>Bartholomew Ave., Hartford</t>
  </si>
  <si>
    <t>L</t>
  </si>
  <si>
    <t>Dept.of Children &amp; Families</t>
  </si>
  <si>
    <t>Trinity St., Hartford</t>
  </si>
  <si>
    <t>Secretary of the State</t>
  </si>
  <si>
    <t>Office of Public Defender</t>
  </si>
  <si>
    <t>Common area</t>
  </si>
  <si>
    <t>O/L</t>
  </si>
  <si>
    <t xml:space="preserve">O </t>
  </si>
  <si>
    <t>City Hall</t>
  </si>
  <si>
    <t>Farmington Ave., Hartford</t>
  </si>
  <si>
    <t>Revenue Services</t>
  </si>
  <si>
    <t>Elm St., Hartford</t>
  </si>
  <si>
    <t>Dept.of Environmental Protection</t>
  </si>
  <si>
    <t>Common areas/Mech.Rms.</t>
  </si>
  <si>
    <t>Clinton St., Hartford</t>
  </si>
  <si>
    <t>Dept.of Public Health &amp; Addiction Services</t>
  </si>
  <si>
    <t xml:space="preserve">Dept. of Public Safety (Toxicology Lab) </t>
  </si>
  <si>
    <t>Dept. of Environmental Protection</t>
  </si>
  <si>
    <t>Common Areas/Mech.Rooms/Basement</t>
  </si>
  <si>
    <t>Military- State Armory</t>
  </si>
  <si>
    <t xml:space="preserve">State Library </t>
  </si>
  <si>
    <t>Supreme Court</t>
  </si>
  <si>
    <t>18-20</t>
  </si>
  <si>
    <t>Auditor's of Public Accounts</t>
  </si>
  <si>
    <t>Ethics Commission</t>
  </si>
  <si>
    <t>Freedom of Information</t>
  </si>
  <si>
    <t>Elections Commission</t>
  </si>
  <si>
    <t>Commission on Women</t>
  </si>
  <si>
    <t>Latino/Puerto Rican Affairs</t>
  </si>
  <si>
    <t>Commission on Children</t>
  </si>
  <si>
    <t>DAS/Print Shop/Mail Room</t>
  </si>
  <si>
    <t xml:space="preserve">Basement/Common Area </t>
  </si>
  <si>
    <t>Vacant</t>
  </si>
  <si>
    <t>Follybrook Blvd, Wethersfield</t>
  </si>
  <si>
    <t>Dept.of Labor</t>
  </si>
  <si>
    <t>Commission on Human Rights &amp; Opportunities</t>
  </si>
  <si>
    <t>Asylum Ave., Hartford</t>
  </si>
  <si>
    <t>Worker's Comp.</t>
  </si>
  <si>
    <t>Parking Lot</t>
  </si>
  <si>
    <t>Main St., Hartford</t>
  </si>
  <si>
    <t>Social Services</t>
  </si>
  <si>
    <t>Sheldon St., Hartford</t>
  </si>
  <si>
    <t>Oak St/Capitol Ave, Hartford</t>
  </si>
  <si>
    <t>Sisson Ave./Forest St.</t>
  </si>
  <si>
    <t>Sherman St., Hartford</t>
  </si>
  <si>
    <t>Attorney General</t>
  </si>
  <si>
    <t>State Treasurer</t>
  </si>
  <si>
    <t>Office of the Comptroller</t>
  </si>
  <si>
    <t>Insurance Purchasing Board</t>
  </si>
  <si>
    <t>Office of the Attorney General</t>
  </si>
  <si>
    <t>Basement - Storage</t>
  </si>
  <si>
    <t>60B</t>
  </si>
  <si>
    <t>I-84/</t>
  </si>
  <si>
    <t xml:space="preserve">Flower St., Hartford </t>
  </si>
  <si>
    <t xml:space="preserve">        (Lease w/Aetna-swap w/lot#10 @ 410 Capitol Ave.)</t>
  </si>
  <si>
    <t>Hudson St., Hartford, CT</t>
  </si>
  <si>
    <t>Dept.of Econ. &amp; Comm. Development</t>
  </si>
  <si>
    <t>Psychiatric Review Board</t>
  </si>
  <si>
    <t>Judicial Review Council</t>
  </si>
  <si>
    <t>Victims Advocate Commission</t>
  </si>
  <si>
    <t>Board of Firearms Control</t>
  </si>
  <si>
    <t>Lobby</t>
  </si>
  <si>
    <t>Common Area(Mailroom,cafeteria,balcony,conf.room,and</t>
  </si>
  <si>
    <t xml:space="preserve">        maintenance office)</t>
  </si>
  <si>
    <t>Teachers Retirement Board</t>
  </si>
  <si>
    <t>Common Areas</t>
  </si>
  <si>
    <t>Country Club Rd.,Middletown</t>
  </si>
  <si>
    <t>Dept.of Public Safety</t>
  </si>
  <si>
    <t xml:space="preserve"> (Property Mgt. MOU with DPW)</t>
  </si>
  <si>
    <t>Washington St., Hartford/315 Buckingham St.</t>
  </si>
  <si>
    <t>Garage</t>
  </si>
  <si>
    <t>Public Works (Garage)</t>
  </si>
  <si>
    <t>Woodland St., Hartford</t>
  </si>
  <si>
    <t>Conn. State University - Admin</t>
  </si>
  <si>
    <t>Common Areas/Mech.Rms.</t>
  </si>
  <si>
    <t>Sigourney St., Hartford</t>
  </si>
  <si>
    <t>Dept.of Revenue Services</t>
  </si>
  <si>
    <t>Dept. of Social Services</t>
  </si>
  <si>
    <t>Douglas C. News Stand(Lessee)</t>
  </si>
  <si>
    <t>Park Place Café(Lessee)</t>
  </si>
  <si>
    <t>Common Areas/Mechanical Rms./Storage</t>
  </si>
  <si>
    <t>Garage (66,534 sq.ft.)</t>
  </si>
  <si>
    <t>Windsor Ave., Windsor</t>
  </si>
  <si>
    <t>24-38</t>
  </si>
  <si>
    <t>Wolcott Hill Rd., Wethersfield</t>
  </si>
  <si>
    <t>Dept.of Labor(38 Wolcott)</t>
  </si>
  <si>
    <t>Dept.of Corrections(24 Wolcott)</t>
  </si>
  <si>
    <t>One Liberty Sq., New Britain</t>
  </si>
  <si>
    <t>Land</t>
  </si>
  <si>
    <t>Constitution Plaza, Hartford</t>
  </si>
  <si>
    <t>Banking</t>
  </si>
  <si>
    <t>410,450-470,474 Capitol Ave., Hartford</t>
  </si>
  <si>
    <t>Office of Policy &amp; Management</t>
  </si>
  <si>
    <t>Dept of Public Health</t>
  </si>
  <si>
    <t>Office of Health Care Access</t>
  </si>
  <si>
    <t>Dept.of Mental Health &amp; Addiction Services</t>
  </si>
  <si>
    <t>Dept.of Public Works (Unuseable space for offices)</t>
  </si>
  <si>
    <t xml:space="preserve">Security Command Ctr./Mgmt. Office-- </t>
  </si>
  <si>
    <t xml:space="preserve">        (DPW/Servus Management)</t>
  </si>
  <si>
    <t>Storage - Mechanicals</t>
  </si>
  <si>
    <t>Common Area (Cafeteria, Conference rooms)</t>
  </si>
  <si>
    <t>Woodbine ST., Hartford (Lot A for 25 Sigourney St.)</t>
  </si>
  <si>
    <t>West Main St., Waterbury</t>
  </si>
  <si>
    <t>West Thames St.,Norwich(Uncas on Thames)</t>
  </si>
  <si>
    <t>Liquor Control</t>
  </si>
  <si>
    <t>Southeast Mental Health Authority</t>
  </si>
  <si>
    <t>Reliance House</t>
  </si>
  <si>
    <t>CSECU</t>
  </si>
  <si>
    <t>Franklin Square, New Britain</t>
  </si>
  <si>
    <t>Dept.of Public Utility Control</t>
  </si>
  <si>
    <t>CT Consumer Council</t>
  </si>
  <si>
    <t>CT Siting Council</t>
  </si>
  <si>
    <t>Unuseable/Mech.Rms.</t>
  </si>
  <si>
    <t>Shore Rd.,Waterford(Seaside Regional Ctr.)</t>
  </si>
  <si>
    <t>Shuttle Meadow Rd., Farmington</t>
  </si>
  <si>
    <t>Chief Medical Examiner</t>
  </si>
  <si>
    <t>Old Hartford Rd.,Colchester (Troop K)</t>
  </si>
  <si>
    <t>Norwich Hospital Campus</t>
  </si>
  <si>
    <t>Undercliff Rd.,Meriden (Altobello Campus)</t>
  </si>
  <si>
    <t xml:space="preserve">Dept.of Public Safety </t>
  </si>
  <si>
    <t>Mechanical Areas(Pump house, Shed/Electrical room,</t>
  </si>
  <si>
    <t xml:space="preserve">    Switch house)</t>
  </si>
  <si>
    <t>West Main St.,Waterbury(Rowland Gov't Center)</t>
  </si>
  <si>
    <t>Department of Motor Vehicles</t>
  </si>
  <si>
    <t>Dept of Mental Health and Addiction Services</t>
  </si>
  <si>
    <t>Dept of Revenue Services</t>
  </si>
  <si>
    <t>Dept of Veteran's Affairs</t>
  </si>
  <si>
    <t>Soldiers, Sailors &amp; Marine Funds</t>
  </si>
  <si>
    <t>Workers Compensation Commission</t>
  </si>
  <si>
    <t>Board of Parole</t>
  </si>
  <si>
    <t>Common Areas, Mechanical Rooms</t>
  </si>
  <si>
    <t>Easement-Rowland Govt.Center Garage,</t>
  </si>
  <si>
    <t xml:space="preserve">     Waterbury</t>
  </si>
  <si>
    <t>Asylum Ave.</t>
  </si>
  <si>
    <t>Corporate Place, Rocky Hill/2116 Main St., Newington</t>
  </si>
  <si>
    <t>Office of Chief State's Attorney</t>
  </si>
  <si>
    <t xml:space="preserve"> Van Block Ave.</t>
  </si>
  <si>
    <t>State Library</t>
  </si>
  <si>
    <t>Dept. of Public Health</t>
  </si>
  <si>
    <t>TOTAL SQUARE FEET (ALL LOCATIONS)</t>
  </si>
  <si>
    <t>VACANT SPACE (ALL LOCATIONS)</t>
  </si>
  <si>
    <t>Board of Parole (2nd floor)</t>
  </si>
  <si>
    <t>Main St./153 Market St., , Hartford</t>
  </si>
  <si>
    <r>
      <t>Woodland St.</t>
    </r>
    <r>
      <rPr>
        <sz val="10"/>
        <rFont val="Arial"/>
        <family val="0"/>
      </rPr>
      <t xml:space="preserve"> (Outbuilding to 61 Woodland St)</t>
    </r>
  </si>
  <si>
    <t>Woodland St.</t>
  </si>
  <si>
    <t>Board of Trustees</t>
  </si>
  <si>
    <t>Dept. of Higher Education</t>
  </si>
  <si>
    <t>Hartford Symphony Orchestra</t>
  </si>
  <si>
    <t>Judicial Branch</t>
  </si>
  <si>
    <t>D.O.C./B.O.P. Shared space (1st flr- 535, 2nd flr- 3,745)</t>
  </si>
  <si>
    <t>Dept. of Insurance (6th &amp; 7th floor)</t>
  </si>
  <si>
    <t>Dept of Public Safety - Homeland Security</t>
  </si>
  <si>
    <t>Park St./Cedar St.</t>
  </si>
  <si>
    <t>Mechanical Areas</t>
  </si>
  <si>
    <t>Vacant (Former Day Care Center)</t>
  </si>
  <si>
    <t xml:space="preserve">CORE-CT </t>
  </si>
  <si>
    <t>DEPT.NO.</t>
  </si>
  <si>
    <t>DPW27314</t>
  </si>
  <si>
    <t>DPW27316</t>
  </si>
  <si>
    <t>DPW27317</t>
  </si>
  <si>
    <t>DPW27320</t>
  </si>
  <si>
    <t>DPW27321</t>
  </si>
  <si>
    <t>DPW27364</t>
  </si>
  <si>
    <t>DPW27337</t>
  </si>
  <si>
    <t>DPW27339</t>
  </si>
  <si>
    <t>DPW27340</t>
  </si>
  <si>
    <t>DPW27341</t>
  </si>
  <si>
    <t>DPW27342</t>
  </si>
  <si>
    <t>DPW27343</t>
  </si>
  <si>
    <t>DPW27344</t>
  </si>
  <si>
    <t>DPW27347</t>
  </si>
  <si>
    <t>DPW27349</t>
  </si>
  <si>
    <t>DPW27367</t>
  </si>
  <si>
    <t>DPW27350</t>
  </si>
  <si>
    <t>DPW27351</t>
  </si>
  <si>
    <t>DPW27352</t>
  </si>
  <si>
    <t>DPW27369</t>
  </si>
  <si>
    <t>DPW27370</t>
  </si>
  <si>
    <t>DPW27363</t>
  </si>
  <si>
    <t>TENANT</t>
  </si>
  <si>
    <t>GOV12000</t>
  </si>
  <si>
    <t>OLM10000</t>
  </si>
  <si>
    <t>DAS23000</t>
  </si>
  <si>
    <t>DPW27000</t>
  </si>
  <si>
    <t>DCP39500</t>
  </si>
  <si>
    <t>DAG42500</t>
  </si>
  <si>
    <t>SDE64000</t>
  </si>
  <si>
    <t>JUD95000</t>
  </si>
  <si>
    <t>DCF91000</t>
  </si>
  <si>
    <t>SOS12500</t>
  </si>
  <si>
    <t>PDS98500</t>
  </si>
  <si>
    <t>DRS16000</t>
  </si>
  <si>
    <t>DEP43000</t>
  </si>
  <si>
    <t>DPH48500</t>
  </si>
  <si>
    <t>DPS32000</t>
  </si>
  <si>
    <t>MIL36000</t>
  </si>
  <si>
    <t>CSL66000</t>
  </si>
  <si>
    <t>APA11000</t>
  </si>
  <si>
    <t>ETH13600</t>
  </si>
  <si>
    <t>FOI13700</t>
  </si>
  <si>
    <t>ELE13500</t>
  </si>
  <si>
    <t>CSW11500</t>
  </si>
  <si>
    <t>LPR11700</t>
  </si>
  <si>
    <t>CCY11600</t>
  </si>
  <si>
    <t>OCA41300</t>
  </si>
  <si>
    <t>DOL40000</t>
  </si>
  <si>
    <t>HRO41100</t>
  </si>
  <si>
    <t>WCC42000</t>
  </si>
  <si>
    <t>DSS60000</t>
  </si>
  <si>
    <t>DOC88000</t>
  </si>
  <si>
    <t>BOP90100</t>
  </si>
  <si>
    <t>DOC88000/ BOP90100</t>
  </si>
  <si>
    <t>OAG29000</t>
  </si>
  <si>
    <t>DOI37500</t>
  </si>
  <si>
    <t>DOB37000</t>
  </si>
  <si>
    <t>OTT14000</t>
  </si>
  <si>
    <t>OSC15000</t>
  </si>
  <si>
    <t>IRM19500</t>
  </si>
  <si>
    <t>OPA41200</t>
  </si>
  <si>
    <t>ECD46000</t>
  </si>
  <si>
    <t>PSR56000</t>
  </si>
  <si>
    <t>JRC99000</t>
  </si>
  <si>
    <t>OVA41000</t>
  </si>
  <si>
    <t>FPE34100</t>
  </si>
  <si>
    <t>TRB77500</t>
  </si>
  <si>
    <t>SSM63000</t>
  </si>
  <si>
    <t>CSU83000</t>
  </si>
  <si>
    <t>OPM20000</t>
  </si>
  <si>
    <t>HCA49000</t>
  </si>
  <si>
    <t>MHA53000</t>
  </si>
  <si>
    <t>PUC39000</t>
  </si>
  <si>
    <t>DCC38100</t>
  </si>
  <si>
    <t>CSC38000</t>
  </si>
  <si>
    <t>CME49500</t>
  </si>
  <si>
    <t>DMV35000</t>
  </si>
  <si>
    <t>DVA21000</t>
  </si>
  <si>
    <t>DCJ30000</t>
  </si>
  <si>
    <t>CCC78000</t>
  </si>
  <si>
    <t>DHE66500</t>
  </si>
  <si>
    <t>Anteon (New Tenant-11/02) /ETC Eng. Co.</t>
  </si>
  <si>
    <t>Bell Atlantic</t>
  </si>
  <si>
    <t>Sprint</t>
  </si>
  <si>
    <t>Vacant Space:</t>
  </si>
  <si>
    <t>Crouter</t>
  </si>
  <si>
    <t>Administration</t>
  </si>
  <si>
    <t>Girls Bldg.</t>
  </si>
  <si>
    <t>Durant</t>
  </si>
  <si>
    <t>Sewage Pump House</t>
  </si>
  <si>
    <t>Mech.Equip Rms, Garages, Storage</t>
  </si>
  <si>
    <t>CT Children's Trust Fund</t>
  </si>
  <si>
    <t>CTF94000</t>
  </si>
  <si>
    <t>Special Olympics</t>
  </si>
  <si>
    <t>Pratt Recreational Building (gymnasium, pool, etc.)</t>
  </si>
  <si>
    <t xml:space="preserve">Oral School Rd, Mystic </t>
  </si>
  <si>
    <t>Allis Bldg:</t>
  </si>
  <si>
    <t>State Police Eastern Div.</t>
  </si>
  <si>
    <t>Vacant(2nd Flr.)</t>
  </si>
  <si>
    <t>Employee Bldg:</t>
  </si>
  <si>
    <t>TVCCA Shelter</t>
  </si>
  <si>
    <t>TVCCA Office</t>
  </si>
  <si>
    <t>Nurses Bldg:</t>
  </si>
  <si>
    <t>Martin House, Inc. Lessee</t>
  </si>
  <si>
    <t xml:space="preserve">Artreach </t>
  </si>
  <si>
    <t>Dept.of Educ.(Norwich V0-Tech)</t>
  </si>
  <si>
    <t>Vacant-2nd Flr.</t>
  </si>
  <si>
    <t>Phelps Bldg:</t>
  </si>
  <si>
    <t>Dept.of Social Services</t>
  </si>
  <si>
    <t>Campbell Bldg:</t>
  </si>
  <si>
    <t>United Way</t>
  </si>
  <si>
    <t>Cafeteria (CCPA)</t>
  </si>
  <si>
    <t>Management Office</t>
  </si>
  <si>
    <t>Norwich Office of Court Evaluation</t>
  </si>
  <si>
    <t>Eastern Reg.Mental Health Auth.</t>
  </si>
  <si>
    <t>Warehouse Bldg:</t>
  </si>
  <si>
    <t>Dept.of Mental Health &amp; Addiction Svcs.</t>
  </si>
  <si>
    <t>Stone House:</t>
  </si>
  <si>
    <t>School House:</t>
  </si>
  <si>
    <t>Paint Shop:</t>
  </si>
  <si>
    <t>Red Barn:</t>
  </si>
  <si>
    <t>Maintenance Shop:</t>
  </si>
  <si>
    <t>Carpenter Shop:</t>
  </si>
  <si>
    <t>Cottage 1:</t>
  </si>
  <si>
    <t>Cottage 2:</t>
  </si>
  <si>
    <t>Cottage 3:</t>
  </si>
  <si>
    <t>Cottage 4:</t>
  </si>
  <si>
    <t>Law Enforcement Council</t>
  </si>
  <si>
    <t>Cottage 6:</t>
  </si>
  <si>
    <t>Cottage 7:</t>
  </si>
  <si>
    <t>Cottage 8:</t>
  </si>
  <si>
    <t>Integrated Behavioral Health</t>
  </si>
  <si>
    <t>Cottage 9:</t>
  </si>
  <si>
    <t xml:space="preserve">  </t>
  </si>
  <si>
    <t>41-55</t>
  </si>
  <si>
    <t>DOC80000</t>
  </si>
  <si>
    <t>Dept.of Corrections(38 Wolcott)</t>
  </si>
  <si>
    <t>Dept. Revenue Services</t>
  </si>
  <si>
    <t>Dept. of Emer.Mgmt. &amp; Homeland Sec.</t>
  </si>
  <si>
    <t>EHS99500</t>
  </si>
  <si>
    <t>Store House</t>
  </si>
  <si>
    <t>Power House</t>
  </si>
  <si>
    <t xml:space="preserve">              common areas.)</t>
  </si>
  <si>
    <t xml:space="preserve">*** (Notes: Some of "Vacant" sq.footages may include some </t>
  </si>
  <si>
    <t>DPW27368</t>
  </si>
  <si>
    <t>Conn. State Library</t>
  </si>
  <si>
    <t xml:space="preserve">     </t>
  </si>
  <si>
    <t>DPW27380</t>
  </si>
  <si>
    <t>Prospect St, Bridgeport</t>
  </si>
  <si>
    <t>Dept of Public Safety (Troop G, State Police)</t>
  </si>
  <si>
    <t>West Haven Toll Booth</t>
  </si>
  <si>
    <t>DPW27381</t>
  </si>
  <si>
    <t>Colony St., Meriden</t>
  </si>
  <si>
    <t xml:space="preserve">Dept of Public Safety </t>
  </si>
  <si>
    <t>DEPARTMENT OF PUBLIC WORKS</t>
  </si>
  <si>
    <t>LISTING OF STATE-OCCUPIED BUILDINGS</t>
  </si>
  <si>
    <t>AG's Office-Child Advocate</t>
  </si>
  <si>
    <t>Main St</t>
  </si>
  <si>
    <t>Child Protection Commission</t>
  </si>
  <si>
    <t>DPW27387</t>
  </si>
  <si>
    <t>Colony Rd., Meriden</t>
  </si>
  <si>
    <t>(Forensic Science Laboratory)</t>
  </si>
  <si>
    <t>(Mulcahy Complex)</t>
  </si>
  <si>
    <t>Lafayette St.</t>
  </si>
  <si>
    <t>DDS50000</t>
  </si>
  <si>
    <t>Dept.of Developmental Services</t>
  </si>
  <si>
    <t>Dept. of Developmental Services</t>
  </si>
  <si>
    <t>Department of Developmental Services</t>
  </si>
  <si>
    <t>CPC98920</t>
  </si>
  <si>
    <t>Dept fo Public Safety</t>
  </si>
  <si>
    <t>FY 2010</t>
  </si>
  <si>
    <t>DAS27000</t>
  </si>
  <si>
    <t>Bureau of Properties and Facilities Management</t>
  </si>
  <si>
    <t>6. List of DAS-BP&amp;FM operated locations.</t>
  </si>
  <si>
    <t>DAS27308</t>
  </si>
  <si>
    <t>DAS27309</t>
  </si>
  <si>
    <t>DAS27310</t>
  </si>
  <si>
    <t>DAS27311</t>
  </si>
  <si>
    <t>DAS27312</t>
  </si>
  <si>
    <t>DAS27313</t>
  </si>
  <si>
    <t>DAS27314</t>
  </si>
  <si>
    <t>DAS27315</t>
  </si>
  <si>
    <t>DAS27316</t>
  </si>
  <si>
    <t>DAS27317</t>
  </si>
  <si>
    <t>DAS27318</t>
  </si>
  <si>
    <t>DAS27319</t>
  </si>
  <si>
    <t>DAS27320</t>
  </si>
  <si>
    <t>DAS27323</t>
  </si>
  <si>
    <t>DAS27325</t>
  </si>
  <si>
    <t>DAS27326</t>
  </si>
  <si>
    <t>DAS27329</t>
  </si>
  <si>
    <t>DAS27331</t>
  </si>
  <si>
    <t>DAS27332</t>
  </si>
  <si>
    <t>DAS27333</t>
  </si>
  <si>
    <t>DAS27334</t>
  </si>
  <si>
    <t>DAS27336</t>
  </si>
  <si>
    <t>DAS27337</t>
  </si>
  <si>
    <t>DAS27339</t>
  </si>
  <si>
    <t>DAS27340</t>
  </si>
  <si>
    <t>DAS27341</t>
  </si>
  <si>
    <t>DAS27342</t>
  </si>
  <si>
    <t>DAS27343</t>
  </si>
  <si>
    <t>DAS27344</t>
  </si>
  <si>
    <t>DAS27345</t>
  </si>
  <si>
    <t>DAS27346</t>
  </si>
  <si>
    <t>DAS27347</t>
  </si>
  <si>
    <t>DAS27348</t>
  </si>
  <si>
    <t>DAS27349</t>
  </si>
  <si>
    <t>DAS27350</t>
  </si>
  <si>
    <t>DAS27351</t>
  </si>
  <si>
    <t>DAS27352</t>
  </si>
  <si>
    <t>DAS27353</t>
  </si>
  <si>
    <t>DAS27354</t>
  </si>
  <si>
    <t>DAS27358</t>
  </si>
  <si>
    <t>DAS27360</t>
  </si>
  <si>
    <t>DAS27361</t>
  </si>
  <si>
    <t>DAS27363</t>
  </si>
  <si>
    <t>DAS27364</t>
  </si>
  <si>
    <t>DAS27366</t>
  </si>
  <si>
    <t>DAS27367</t>
  </si>
  <si>
    <t>DAS27368</t>
  </si>
  <si>
    <t>DAS27369</t>
  </si>
  <si>
    <t>DAS27370</t>
  </si>
  <si>
    <t>DAS27375</t>
  </si>
  <si>
    <t>DAS27377</t>
  </si>
  <si>
    <t>DAS27379</t>
  </si>
  <si>
    <t>DAS27380</t>
  </si>
  <si>
    <t>DAS27381</t>
  </si>
  <si>
    <t>DAS27385</t>
  </si>
  <si>
    <t>DAS27386</t>
  </si>
  <si>
    <t>DAS27387</t>
  </si>
  <si>
    <t>DAS27388</t>
  </si>
  <si>
    <t xml:space="preserve">Judicial Review Council </t>
  </si>
  <si>
    <t>Verizon</t>
  </si>
  <si>
    <t>Administration Building</t>
  </si>
  <si>
    <t>Sprint*</t>
  </si>
  <si>
    <t>(*located on the roof and not factored into total building square footage)</t>
  </si>
  <si>
    <t>Mech. Equip Rms, Garages, Storage</t>
  </si>
  <si>
    <t>Whipple</t>
  </si>
  <si>
    <t>Crowder</t>
  </si>
  <si>
    <t>****Note: With the exception of the two cell towers located at the Admin. Bldg.)</t>
  </si>
  <si>
    <t>Dept. of Admin. Services</t>
  </si>
  <si>
    <t xml:space="preserve"> (Property Mgt. MOU with DAS)</t>
  </si>
  <si>
    <t>DAS27390</t>
  </si>
  <si>
    <t>525-555</t>
  </si>
  <si>
    <t>Russell Road, Newington (Cedarcrest Campus)</t>
  </si>
  <si>
    <t>DAS27391</t>
  </si>
  <si>
    <t>West Street, Rocky Hill</t>
  </si>
  <si>
    <t>Department of Public Health (LAB)</t>
  </si>
  <si>
    <t>Dept. of Administrative Services</t>
  </si>
  <si>
    <t>Center Street, Bristol</t>
  </si>
  <si>
    <t>DAS27393</t>
  </si>
  <si>
    <t>DAS27394</t>
  </si>
  <si>
    <t>Main Street, Manchester</t>
  </si>
  <si>
    <t>Hamilton Street</t>
  </si>
  <si>
    <t>DAS27395</t>
  </si>
  <si>
    <t>Farmington Avenue, Hartford</t>
  </si>
  <si>
    <t>Vacant Floors</t>
  </si>
  <si>
    <t>Office of Governmental Accountability</t>
  </si>
  <si>
    <t>Asian Pacific American Affairs Commission</t>
  </si>
  <si>
    <t>DAS (Garage)</t>
  </si>
  <si>
    <t>Board of Regents</t>
  </si>
  <si>
    <t>Office of Health Care Advocate</t>
  </si>
  <si>
    <t>TVCCA Shelter/Office</t>
  </si>
  <si>
    <t>Mechanical Rms/Storage</t>
  </si>
  <si>
    <t>Uncas Health District</t>
  </si>
  <si>
    <t>White Hall</t>
  </si>
  <si>
    <t>Gibson Hall</t>
  </si>
  <si>
    <t>Kimball Hall</t>
  </si>
  <si>
    <t>DAS27392</t>
  </si>
  <si>
    <t>Land (Surplus)</t>
  </si>
  <si>
    <t>OGA17000</t>
  </si>
  <si>
    <t xml:space="preserve">  Freedom of Information</t>
  </si>
  <si>
    <t xml:space="preserve">  Election Enforcement Commission</t>
  </si>
  <si>
    <t xml:space="preserve">  Board of Firearms &amp; Permit Examiners</t>
  </si>
  <si>
    <t xml:space="preserve">  Judicial Selection Commission</t>
  </si>
  <si>
    <t xml:space="preserve">  Office of State Ethics</t>
  </si>
  <si>
    <t>APC11950</t>
  </si>
  <si>
    <t>DOH46900</t>
  </si>
  <si>
    <t>BOR77700</t>
  </si>
  <si>
    <t>SDA62500</t>
  </si>
  <si>
    <t>SDR63515</t>
  </si>
  <si>
    <t>Douglas C. News Stand (Lessee)</t>
  </si>
  <si>
    <t>Park Place Café (Lessee)</t>
  </si>
  <si>
    <t>DEP38000</t>
  </si>
  <si>
    <t>MCO39400</t>
  </si>
  <si>
    <t>Security Command Ctr./Mgmt. Office-- (DAS/RM Bradley)</t>
  </si>
  <si>
    <t xml:space="preserve">Fairfield Hills Hospital, Newtown  </t>
  </si>
  <si>
    <t>Mechanical Rms/Common Areas</t>
  </si>
  <si>
    <t>DECD / Commission on Culture and Tourism</t>
  </si>
  <si>
    <t>DPH48200</t>
  </si>
  <si>
    <t>Sigourney Street, Hartford (Parking)</t>
  </si>
  <si>
    <t>Office of Protection &amp; Advocacy</t>
  </si>
  <si>
    <t>Office of Governmental Accountability-Office of the Child Advocate</t>
  </si>
  <si>
    <r>
      <rPr>
        <sz val="10"/>
        <rFont val="Arial"/>
        <family val="2"/>
      </rPr>
      <t>(Manchester Armory)</t>
    </r>
    <r>
      <rPr>
        <b/>
        <sz val="10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Vacant - Surplus</t>
    </r>
  </si>
  <si>
    <r>
      <t xml:space="preserve">(Bristol Armory) </t>
    </r>
    <r>
      <rPr>
        <b/>
        <i/>
        <sz val="10"/>
        <color indexed="48"/>
        <rFont val="Arial"/>
        <family val="2"/>
      </rPr>
      <t>Vacant - Surplus</t>
    </r>
  </si>
  <si>
    <t>DOC88290</t>
  </si>
  <si>
    <r>
      <rPr>
        <b/>
        <i/>
        <sz val="10"/>
        <color indexed="12"/>
        <rFont val="Arial"/>
        <family val="2"/>
      </rPr>
      <t>(Vacant - Surplus</t>
    </r>
    <r>
      <rPr>
        <sz val="10"/>
        <rFont val="Arial"/>
        <family val="2"/>
      </rPr>
      <t xml:space="preserve"> Property 2011)</t>
    </r>
  </si>
  <si>
    <t>DAS27396</t>
  </si>
  <si>
    <t>DAS27397</t>
  </si>
  <si>
    <t>DAS27398</t>
  </si>
  <si>
    <t>DAS27399</t>
  </si>
  <si>
    <t>DEPARTMENT OF ADMINISTRATIVE SERVICES</t>
  </si>
  <si>
    <t>Broad St., Hartford (Non DAS)</t>
  </si>
  <si>
    <t>Capitol Avenue, State Capitol (Non DAS)</t>
  </si>
  <si>
    <t>Department of Administrative Services</t>
  </si>
  <si>
    <t>Office of Early Childhood and Trust</t>
  </si>
  <si>
    <t>Department of Consumer Protection</t>
  </si>
  <si>
    <t>State Department of Education</t>
  </si>
  <si>
    <t>BESB (Cafeteria)</t>
  </si>
  <si>
    <t xml:space="preserve">Department of Agriculture </t>
  </si>
  <si>
    <t>Basement / Common Areas</t>
  </si>
  <si>
    <t>Dept. of Administrative Services (Trade Shop)</t>
  </si>
  <si>
    <t>Dept. of Children &amp; Families</t>
  </si>
  <si>
    <t>Common Area</t>
  </si>
  <si>
    <t xml:space="preserve">Dept. of Energy &amp; Environmental Protection </t>
  </si>
  <si>
    <t>Common Areas/Mech. Rms.</t>
  </si>
  <si>
    <r>
      <t xml:space="preserve">Vacant - </t>
    </r>
    <r>
      <rPr>
        <b/>
        <sz val="10"/>
        <rFont val="Arial"/>
        <family val="2"/>
      </rPr>
      <t xml:space="preserve">Planned Demolition in 2015 </t>
    </r>
  </si>
  <si>
    <t>Capitol Ave., Hartford (Non DAS)</t>
  </si>
  <si>
    <t>(Vacating 3580 Main St. and Relocating to 184 Windsor Ave)</t>
  </si>
  <si>
    <t>Windsor Ave., Hartford</t>
  </si>
  <si>
    <t>Dept. of Corrections(1st floor)</t>
  </si>
  <si>
    <t>Dept. of Administrative Svcs (DOT owns lot, DAS has MOU with DOT)</t>
  </si>
  <si>
    <t>Weston St., Hartford</t>
  </si>
  <si>
    <t>Dept. of Admin Svcs (DOT owns lot, DAS has MOU with DOT)</t>
  </si>
  <si>
    <t>Dept. of Econ. &amp; Comm. Development</t>
  </si>
  <si>
    <t>Dept. of Housing</t>
  </si>
  <si>
    <t>Common Area (Mailroom, cafeteria, balcony, conf. room, and</t>
  </si>
  <si>
    <t>Country Club Rd., Middletown</t>
  </si>
  <si>
    <t>Dept. of Emergency Services &amp; Public Protection</t>
  </si>
  <si>
    <t>Dept. of Revenue Services</t>
  </si>
  <si>
    <t>Garage (66,534 sf.)</t>
  </si>
  <si>
    <t>Dept. of Energy &amp; Environmental Protection</t>
  </si>
  <si>
    <t>Dept. of Labor (38 Wolcott)</t>
  </si>
  <si>
    <t>Dept. of Corrections (38 Wolcott)</t>
  </si>
  <si>
    <t>Dept. of Corrections (24 Wolcott)</t>
  </si>
  <si>
    <t>Dept. of Mental Health &amp; Addiction Services</t>
  </si>
  <si>
    <t>DAS (Unusable space of offices)</t>
  </si>
  <si>
    <t>Dept. of Energy &amp; Environmental Protection /PURA</t>
  </si>
  <si>
    <t>Unusable/Mech. Rms.</t>
  </si>
  <si>
    <t>Old Hartford Rd., Colchester (Troop K)</t>
  </si>
  <si>
    <t>Memorial Ave., W.Spfld.,MA (Big E-Conn. Bldg.)</t>
  </si>
  <si>
    <t>Dept. of Econ. &amp; Comm. Development / DAS</t>
  </si>
  <si>
    <t>(Property Mgt. MOU with DAS)</t>
  </si>
  <si>
    <t>Superintendent's House</t>
  </si>
  <si>
    <t>West Thames St., Norwich (Uncas on Thames)</t>
  </si>
  <si>
    <t xml:space="preserve">*** (Notes: Some of "Vacant" sq. footages may include some </t>
  </si>
  <si>
    <t>Allis Bldg.:</t>
  </si>
  <si>
    <t>Demolished</t>
  </si>
  <si>
    <t>Employee Bldg.:</t>
  </si>
  <si>
    <t>Nurses Bldg.:</t>
  </si>
  <si>
    <t>Phelps Bldg.:</t>
  </si>
  <si>
    <t>Campbell Bldg.:</t>
  </si>
  <si>
    <t>Dept. of Consumer Protection Liquor Control</t>
  </si>
  <si>
    <t>Eastern Reg. Mental Health Auth.</t>
  </si>
  <si>
    <t>Warehouse Bldg.:</t>
  </si>
  <si>
    <t>Dept. of Mental Health &amp; Addiction Svcs.</t>
  </si>
  <si>
    <t>Shore Rd. Waterford (Seaside Regional Ctr.)</t>
  </si>
  <si>
    <r>
      <t xml:space="preserve">Vacant </t>
    </r>
    <r>
      <rPr>
        <b/>
        <i/>
        <sz val="10"/>
        <color indexed="48"/>
        <rFont val="Arial"/>
        <family val="2"/>
      </rPr>
      <t>(Under Contract)</t>
    </r>
  </si>
  <si>
    <t>Undercliff Rd., Meriden (Altobello Campus)</t>
  </si>
  <si>
    <t>West Main St., Waterbury (Rowland Gov't Center)</t>
  </si>
  <si>
    <t>Dept. of Mental Health and Addiction Services</t>
  </si>
  <si>
    <t>Dept. of Veteran's Affairs</t>
  </si>
  <si>
    <t>Dept. of Correction - Board of Parole</t>
  </si>
  <si>
    <t>Easement-Rowland Govt. Center Garage,</t>
  </si>
  <si>
    <t>Commission on Human Rights and Opportunities</t>
  </si>
  <si>
    <t>Norwich Courthouse, Norwich</t>
  </si>
  <si>
    <t>Judicial Dept. / Adult Probation</t>
  </si>
  <si>
    <t>Veterans Administration</t>
  </si>
  <si>
    <t>Dept. of Emergency Services &amp; Public Protection(Troop G, State Police)</t>
  </si>
  <si>
    <t>One Constitution Plaza, Hartford</t>
  </si>
  <si>
    <t>(Property Management MOU with DAS)</t>
  </si>
  <si>
    <t>Infirmary Building</t>
  </si>
  <si>
    <t>Employees Home</t>
  </si>
  <si>
    <t>Morgue</t>
  </si>
  <si>
    <t>Maintenance Building</t>
  </si>
  <si>
    <t>(Property Management MOU with DPH)</t>
  </si>
  <si>
    <t>Department of Administrative Services / BEST</t>
  </si>
  <si>
    <t>Office of the Comptroller / CORE-CT</t>
  </si>
  <si>
    <t>Department of Social Services</t>
  </si>
  <si>
    <t>Department of Aging</t>
  </si>
  <si>
    <t>Department of Rehabilitation Services</t>
  </si>
  <si>
    <t>Criminal Justice Information System (CJIS)</t>
  </si>
  <si>
    <t>Common Space (Conf. Rms., Corridors, Storage Areas, etc.)</t>
  </si>
  <si>
    <t>Farmington Ave (Garage), Hartford</t>
  </si>
  <si>
    <t>(Garage 120,687 sf)</t>
  </si>
  <si>
    <t>(Garage 185,028 sf)</t>
  </si>
  <si>
    <t xml:space="preserve">Main Street, Newington </t>
  </si>
  <si>
    <t>Columbus Blvd, Hartford</t>
  </si>
  <si>
    <t>Vacant (Office Space)</t>
  </si>
  <si>
    <t>(Common Space)</t>
  </si>
  <si>
    <t>Garage (338,455 sf)</t>
  </si>
  <si>
    <t>Morgan Street Garage, Hartford</t>
  </si>
  <si>
    <t>Garage (678,420 sf)</t>
  </si>
  <si>
    <t>Morgan Street, Hartford</t>
  </si>
  <si>
    <t>Office Space</t>
  </si>
  <si>
    <t>Hartford Parking Authority Lease</t>
  </si>
  <si>
    <t>Eastern Point Rd, Groton / Building No. 230</t>
  </si>
  <si>
    <t>BEST Data Center</t>
  </si>
  <si>
    <t>Ridge Road, Wethersfield</t>
  </si>
  <si>
    <t>Vacant: Children's Medical Hospital Bldg. No.1</t>
  </si>
  <si>
    <t>DAS27400</t>
  </si>
  <si>
    <t>Vacant: Office/Storage Bldg No. 2</t>
  </si>
  <si>
    <t>2017 Statewide Cost Allocation Plan</t>
  </si>
  <si>
    <t xml:space="preserve"> 2017 SWCAP</t>
  </si>
  <si>
    <r>
      <t>Vacant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(to be sold in FY2016)</t>
    </r>
  </si>
  <si>
    <t>Rehabilitation Services</t>
  </si>
  <si>
    <t>Public Defenders Office</t>
  </si>
  <si>
    <t>Konover</t>
  </si>
  <si>
    <t>DMHAS</t>
  </si>
  <si>
    <t>Cottages #14, #16,#25, #26, #27 #28</t>
  </si>
  <si>
    <t>Connecticut Office of Early Childhood</t>
  </si>
  <si>
    <t>OEC64800</t>
  </si>
  <si>
    <t>Cottages  #17 DMHAS Affilliate (Advocacy Unlimited)</t>
  </si>
  <si>
    <t>Cottages #34 DMHAS North Central Regional MH Board</t>
  </si>
  <si>
    <t>????</t>
  </si>
  <si>
    <t>East River Drive, East Hartford</t>
  </si>
  <si>
    <t>Vacant: DAS Space</t>
  </si>
  <si>
    <t>Judicial Dept.</t>
  </si>
  <si>
    <t>Broad Street, Hartford</t>
  </si>
  <si>
    <t>99-101</t>
  </si>
  <si>
    <t>and exterior play scape</t>
  </si>
  <si>
    <t xml:space="preserve"> Legislative Management 6,500 sf daycare </t>
  </si>
  <si>
    <t>DAS comments / changes entered November 2016</t>
  </si>
  <si>
    <t>This data is reflective of conditions on June 30th 2016</t>
  </si>
  <si>
    <r>
      <t xml:space="preserve">Vacant - </t>
    </r>
    <r>
      <rPr>
        <b/>
        <sz val="10"/>
        <rFont val="Arial"/>
        <family val="2"/>
      </rPr>
      <t xml:space="preserve">Planned Demolition in 2017 </t>
    </r>
  </si>
  <si>
    <t>Added this building as it was purchased during FY 16</t>
  </si>
  <si>
    <t>Main Hospital Building</t>
  </si>
  <si>
    <t>Special Revenue Building</t>
  </si>
  <si>
    <r>
      <t xml:space="preserve">(Bristol Armory) </t>
    </r>
    <r>
      <rPr>
        <b/>
        <i/>
        <sz val="10"/>
        <color indexed="48"/>
        <rFont val="Arial"/>
        <family val="2"/>
      </rPr>
      <t>SOLD</t>
    </r>
  </si>
  <si>
    <r>
      <t xml:space="preserve">Douglas C. News Stand </t>
    </r>
    <r>
      <rPr>
        <b/>
        <u val="single"/>
        <sz val="10"/>
        <rFont val="Arial"/>
        <family val="2"/>
      </rPr>
      <t>(Lease Terminated)</t>
    </r>
  </si>
  <si>
    <r>
      <t xml:space="preserve">Park Place Café  </t>
    </r>
    <r>
      <rPr>
        <b/>
        <u val="single"/>
        <sz val="10"/>
        <rFont val="Arial"/>
        <family val="2"/>
      </rPr>
      <t>(Lease Terminated)</t>
    </r>
  </si>
  <si>
    <t>Dept. of Administrative Services (Lease has Expired)</t>
  </si>
  <si>
    <t>Deleted in 2016 Report --- Site is under control of Legislative Management</t>
  </si>
  <si>
    <t>Added 1 Floor DAS Storage and 1 Floor DOE Storage</t>
  </si>
  <si>
    <t>DAS Storage</t>
  </si>
  <si>
    <t>DOE Storage</t>
  </si>
  <si>
    <t>Relocated to 450 Columbus Boulevard August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</si>
</sst>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b/>
      <sz val="10"/>
      <color indexed="4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4"/>
      <name val="Arial"/>
      <family val="2"/>
    </font>
    <font>
      <b/>
      <i/>
      <sz val="8"/>
      <name val="Arial"/>
      <family val="2"/>
    </font>
    <font>
      <b/>
      <sz val="8"/>
      <color indexed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12"/>
      <name val="Arial"/>
      <family val="2"/>
    </font>
    <font>
      <sz val="10"/>
      <color indexed="48"/>
      <name val="Arial"/>
      <family val="2"/>
    </font>
    <font>
      <sz val="10"/>
      <color indexed="23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66"/>
      <name val="Arial"/>
      <family val="2"/>
    </font>
    <font>
      <b/>
      <sz val="9"/>
      <color rgb="FF6600CC"/>
      <name val="Arial"/>
      <family val="2"/>
    </font>
    <font>
      <b/>
      <sz val="10"/>
      <color rgb="FF6600CC"/>
      <name val="Arial"/>
      <family val="2"/>
    </font>
    <font>
      <b/>
      <sz val="10"/>
      <color rgb="FF3333FF"/>
      <name val="Arial"/>
      <family val="2"/>
    </font>
    <font>
      <sz val="10"/>
      <color rgb="FF3366FF"/>
      <name val="Arial"/>
      <family val="2"/>
    </font>
    <font>
      <b/>
      <sz val="10"/>
      <color rgb="FFCC0066"/>
      <name val="Arial"/>
      <family val="2"/>
    </font>
    <font>
      <sz val="10"/>
      <color rgb="FF5F5F5F"/>
      <name val="Arial"/>
      <family val="2"/>
    </font>
    <font>
      <b/>
      <sz val="10"/>
      <color rgb="FF0033CC"/>
      <name val="Arial"/>
      <family val="2"/>
    </font>
    <font>
      <b/>
      <sz val="8"/>
      <color rgb="FF0033CC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justify"/>
    </xf>
    <xf numFmtId="37" fontId="0" fillId="0" borderId="0" xfId="0" applyNumberFormat="1" applyAlignment="1">
      <alignment horizontal="right"/>
    </xf>
    <xf numFmtId="3" fontId="1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 quotePrefix="1">
      <alignment horizontal="right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5" fillId="0" borderId="0" xfId="0" applyFont="1" applyAlignment="1">
      <alignment horizontal="centerContinuous"/>
    </xf>
    <xf numFmtId="0" fontId="76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 horizontal="right"/>
    </xf>
    <xf numFmtId="0" fontId="25" fillId="0" borderId="0" xfId="0" applyFont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34" borderId="0" xfId="0" applyNumberFormat="1" applyFill="1" applyBorder="1" applyAlignment="1">
      <alignment horizontal="right"/>
    </xf>
    <xf numFmtId="0" fontId="25" fillId="34" borderId="0" xfId="0" applyFont="1" applyFill="1" applyAlignment="1">
      <alignment/>
    </xf>
    <xf numFmtId="0" fontId="79" fillId="34" borderId="0" xfId="0" applyFont="1" applyFill="1" applyAlignment="1">
      <alignment/>
    </xf>
    <xf numFmtId="3" fontId="1" fillId="34" borderId="0" xfId="0" applyNumberFormat="1" applyFont="1" applyFill="1" applyBorder="1" applyAlignment="1">
      <alignment horizontal="right"/>
    </xf>
    <xf numFmtId="3" fontId="1" fillId="34" borderId="15" xfId="0" applyNumberFormat="1" applyFont="1" applyFill="1" applyBorder="1" applyAlignment="1">
      <alignment horizontal="right"/>
    </xf>
    <xf numFmtId="0" fontId="80" fillId="0" borderId="0" xfId="0" applyFont="1" applyAlignment="1">
      <alignment/>
    </xf>
    <xf numFmtId="0" fontId="81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4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35" borderId="11" xfId="0" applyNumberFormat="1" applyFont="1" applyFill="1" applyBorder="1" applyAlignment="1">
      <alignment horizontal="right"/>
    </xf>
    <xf numFmtId="37" fontId="1" fillId="35" borderId="11" xfId="0" applyNumberFormat="1" applyFont="1" applyFill="1" applyBorder="1" applyAlignment="1">
      <alignment horizontal="right"/>
    </xf>
    <xf numFmtId="3" fontId="1" fillId="35" borderId="16" xfId="0" applyNumberFormat="1" applyFont="1" applyFill="1" applyBorder="1" applyAlignment="1">
      <alignment horizontal="right"/>
    </xf>
    <xf numFmtId="3" fontId="1" fillId="35" borderId="12" xfId="0" applyNumberFormat="1" applyFont="1" applyFill="1" applyBorder="1" applyAlignment="1">
      <alignment horizontal="right"/>
    </xf>
    <xf numFmtId="3" fontId="1" fillId="35" borderId="11" xfId="0" applyNumberFormat="1" applyFont="1" applyFill="1" applyBorder="1" applyAlignment="1">
      <alignment horizontal="center"/>
    </xf>
    <xf numFmtId="3" fontId="1" fillId="35" borderId="17" xfId="0" applyNumberFormat="1" applyFont="1" applyFill="1" applyBorder="1" applyAlignment="1">
      <alignment horizontal="right"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35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82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8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3" fontId="0" fillId="34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Border="1" applyAlignment="1">
      <alignment/>
    </xf>
    <xf numFmtId="3" fontId="0" fillId="37" borderId="0" xfId="0" applyNumberFormat="1" applyFont="1" applyFill="1" applyAlignment="1">
      <alignment/>
    </xf>
    <xf numFmtId="0" fontId="74" fillId="0" borderId="0" xfId="0" applyFont="1" applyFill="1" applyAlignment="1">
      <alignment horizontal="left" wrapText="1"/>
    </xf>
    <xf numFmtId="3" fontId="0" fillId="0" borderId="0" xfId="0" applyNumberFormat="1" applyFont="1" applyAlignment="1">
      <alignment horizontal="right"/>
    </xf>
    <xf numFmtId="0" fontId="74" fillId="0" borderId="0" xfId="0" applyFont="1" applyFill="1" applyAlignment="1">
      <alignment horizontal="left" wrapText="1"/>
    </xf>
    <xf numFmtId="0" fontId="0" fillId="36" borderId="0" xfId="0" applyFill="1" applyAlignment="1">
      <alignment horizontal="center"/>
    </xf>
    <xf numFmtId="3" fontId="0" fillId="34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74" fillId="0" borderId="0" xfId="0" applyFont="1" applyFill="1" applyAlignment="1">
      <alignment horizontal="left" wrapText="1"/>
    </xf>
    <xf numFmtId="0" fontId="84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85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s="2" customFormat="1" ht="12.75">
      <c r="A9" s="60" t="s">
        <v>176</v>
      </c>
      <c r="B9" s="58" t="s">
        <v>7</v>
      </c>
      <c r="C9" s="2">
        <v>79</v>
      </c>
      <c r="D9" s="2" t="s">
        <v>29</v>
      </c>
      <c r="H9" s="4" t="s">
        <v>9</v>
      </c>
      <c r="I9" s="9">
        <v>280300</v>
      </c>
    </row>
    <row r="10" spans="1:9" ht="12.75">
      <c r="A10" s="60"/>
      <c r="B10" s="58" t="s">
        <v>210</v>
      </c>
      <c r="D10" t="s">
        <v>30</v>
      </c>
      <c r="H10" s="3"/>
      <c r="I10" s="8">
        <v>245800</v>
      </c>
    </row>
    <row r="11" spans="1:9" ht="12.75">
      <c r="A11" s="60"/>
      <c r="B11" s="58" t="s">
        <v>214</v>
      </c>
      <c r="D11" t="s">
        <v>321</v>
      </c>
      <c r="H11" s="3"/>
      <c r="I11" s="8">
        <v>3200</v>
      </c>
    </row>
    <row r="12" spans="1:9" ht="12.75">
      <c r="A12" s="60"/>
      <c r="B12" s="58"/>
      <c r="D12" t="s">
        <v>31</v>
      </c>
      <c r="H12" s="3"/>
      <c r="I12" s="8">
        <v>31300</v>
      </c>
    </row>
    <row r="13" spans="1:9" ht="12.75">
      <c r="A13" s="60"/>
      <c r="B13" s="58"/>
      <c r="H13" s="3"/>
      <c r="I13" s="8"/>
    </row>
    <row r="14" spans="1:9" s="2" customFormat="1" ht="12.75">
      <c r="A14" s="60" t="s">
        <v>177</v>
      </c>
      <c r="B14" s="58"/>
      <c r="C14" s="2">
        <v>10</v>
      </c>
      <c r="D14" s="2" t="s">
        <v>32</v>
      </c>
      <c r="H14" s="4" t="s">
        <v>9</v>
      </c>
      <c r="I14" s="9">
        <v>116430</v>
      </c>
    </row>
    <row r="15" spans="1:9" ht="12.75">
      <c r="A15" s="60"/>
      <c r="B15" s="58" t="s">
        <v>211</v>
      </c>
      <c r="D15" t="s">
        <v>33</v>
      </c>
      <c r="H15" s="3"/>
      <c r="I15" s="8">
        <v>72418</v>
      </c>
    </row>
    <row r="16" spans="1:9" ht="12.75">
      <c r="A16" s="60"/>
      <c r="B16" s="58" t="s">
        <v>212</v>
      </c>
      <c r="D16" t="s">
        <v>34</v>
      </c>
      <c r="H16" s="3"/>
      <c r="I16" s="8">
        <v>10388</v>
      </c>
    </row>
    <row r="17" spans="1:9" ht="12.75">
      <c r="A17" s="60"/>
      <c r="B17" s="58" t="s">
        <v>210</v>
      </c>
      <c r="D17" t="s">
        <v>35</v>
      </c>
      <c r="H17" s="3"/>
      <c r="I17" s="8">
        <v>6295</v>
      </c>
    </row>
    <row r="18" spans="1:9" ht="12.75">
      <c r="A18" s="60"/>
      <c r="B18" s="58"/>
      <c r="D18" t="s">
        <v>36</v>
      </c>
      <c r="H18" s="3"/>
      <c r="I18" s="8">
        <v>27329</v>
      </c>
    </row>
    <row r="19" spans="1:9" ht="12.75">
      <c r="A19" s="60"/>
      <c r="B19" s="58"/>
      <c r="H19" s="3"/>
      <c r="I19" s="8"/>
    </row>
    <row r="20" spans="1:10" s="2" customFormat="1" ht="12.75">
      <c r="A20" s="60" t="s">
        <v>179</v>
      </c>
      <c r="B20" s="58"/>
      <c r="C20" s="2">
        <v>200</v>
      </c>
      <c r="D20" s="2" t="s">
        <v>51</v>
      </c>
      <c r="H20" s="4" t="s">
        <v>9</v>
      </c>
      <c r="I20" s="9">
        <v>154835</v>
      </c>
      <c r="J20" s="26"/>
    </row>
    <row r="21" spans="1:9" ht="12.75">
      <c r="A21" s="60"/>
      <c r="B21" s="58" t="s">
        <v>223</v>
      </c>
      <c r="D21" t="s">
        <v>52</v>
      </c>
      <c r="H21" s="3"/>
      <c r="I21" s="8">
        <v>154835</v>
      </c>
    </row>
    <row r="22" spans="1:9" ht="12" customHeight="1">
      <c r="A22" s="60"/>
      <c r="B22" s="58"/>
      <c r="H22" s="3"/>
      <c r="I22" s="8"/>
    </row>
    <row r="23" spans="1:9" s="2" customFormat="1" ht="12.75">
      <c r="A23" s="60" t="s">
        <v>181</v>
      </c>
      <c r="B23" s="58"/>
      <c r="C23" s="2">
        <v>505</v>
      </c>
      <c r="D23" s="2" t="s">
        <v>73</v>
      </c>
      <c r="H23" s="4" t="s">
        <v>9</v>
      </c>
      <c r="I23" s="9">
        <v>155264</v>
      </c>
    </row>
    <row r="24" spans="1:9" ht="12.75">
      <c r="A24" s="60"/>
      <c r="B24" s="58" t="s">
        <v>237</v>
      </c>
      <c r="D24" t="s">
        <v>74</v>
      </c>
      <c r="H24" s="3"/>
      <c r="I24" s="8">
        <v>40407</v>
      </c>
    </row>
    <row r="25" spans="1:9" ht="12.75">
      <c r="A25" s="60"/>
      <c r="B25" s="58" t="s">
        <v>238</v>
      </c>
      <c r="D25" t="s">
        <v>75</v>
      </c>
      <c r="H25" s="3"/>
      <c r="I25" s="8">
        <v>2050</v>
      </c>
    </row>
    <row r="26" spans="1:9" ht="12.75">
      <c r="A26" s="60"/>
      <c r="B26" s="58" t="s">
        <v>206</v>
      </c>
      <c r="D26" t="s">
        <v>19</v>
      </c>
      <c r="H26" s="3"/>
      <c r="I26" s="8">
        <v>80241</v>
      </c>
    </row>
    <row r="27" spans="1:9" ht="12.75">
      <c r="A27" s="60"/>
      <c r="B27" s="58" t="s">
        <v>239</v>
      </c>
      <c r="D27" t="s">
        <v>76</v>
      </c>
      <c r="H27" s="3"/>
      <c r="I27" s="8">
        <v>1726</v>
      </c>
    </row>
    <row r="28" spans="1:9" ht="12.75">
      <c r="A28" s="60"/>
      <c r="B28" s="58" t="s">
        <v>240</v>
      </c>
      <c r="D28" t="s">
        <v>77</v>
      </c>
      <c r="H28" s="3"/>
      <c r="I28" s="8">
        <v>1659</v>
      </c>
    </row>
    <row r="29" spans="1:9" ht="12.75">
      <c r="A29" s="60"/>
      <c r="B29" s="58" t="s">
        <v>241</v>
      </c>
      <c r="D29" t="s">
        <v>78</v>
      </c>
      <c r="H29" s="3"/>
      <c r="I29" s="8">
        <v>1050</v>
      </c>
    </row>
    <row r="30" spans="1:9" ht="12.75">
      <c r="A30" s="60"/>
      <c r="B30" s="58"/>
      <c r="D30" t="s">
        <v>79</v>
      </c>
      <c r="H30" s="3"/>
      <c r="I30" s="8">
        <v>4197</v>
      </c>
    </row>
    <row r="31" spans="1:9" ht="12.75">
      <c r="A31" s="60"/>
      <c r="B31" s="58"/>
      <c r="D31" t="s">
        <v>80</v>
      </c>
      <c r="H31" s="3"/>
      <c r="I31" s="14">
        <v>23934</v>
      </c>
    </row>
    <row r="32" spans="1:8" ht="12.75">
      <c r="A32" s="60"/>
      <c r="B32" s="58"/>
      <c r="D32" t="s">
        <v>81</v>
      </c>
      <c r="H32" s="3"/>
    </row>
    <row r="33" spans="1:9" ht="12.75">
      <c r="A33" s="60"/>
      <c r="B33" s="58"/>
      <c r="H33" s="3"/>
      <c r="I33" s="8"/>
    </row>
    <row r="34" spans="1:9" s="2" customFormat="1" ht="12.75">
      <c r="A34" s="60" t="s">
        <v>183</v>
      </c>
      <c r="B34" s="58"/>
      <c r="C34" s="2">
        <v>60</v>
      </c>
      <c r="D34" s="2" t="s">
        <v>87</v>
      </c>
      <c r="H34" s="4" t="s">
        <v>9</v>
      </c>
      <c r="I34" s="15" t="s">
        <v>88</v>
      </c>
    </row>
    <row r="35" spans="1:9" ht="12.75">
      <c r="A35" s="60"/>
      <c r="B35" s="58" t="s">
        <v>201</v>
      </c>
      <c r="D35" t="s">
        <v>89</v>
      </c>
      <c r="H35" s="3"/>
      <c r="I35" s="16" t="s">
        <v>88</v>
      </c>
    </row>
    <row r="36" spans="1:9" ht="12.75">
      <c r="A36" s="60"/>
      <c r="B36" s="58"/>
      <c r="H36" s="3"/>
      <c r="I36" s="8"/>
    </row>
    <row r="37" spans="1:9" s="2" customFormat="1" ht="12.75">
      <c r="A37" s="60" t="s">
        <v>185</v>
      </c>
      <c r="B37" s="58"/>
      <c r="C37" s="2">
        <v>25</v>
      </c>
      <c r="D37" s="2" t="s">
        <v>93</v>
      </c>
      <c r="H37" s="4" t="s">
        <v>9</v>
      </c>
      <c r="I37" s="9">
        <v>467000</v>
      </c>
    </row>
    <row r="38" spans="1:9" ht="12.75">
      <c r="A38" s="60"/>
      <c r="B38" s="58" t="s">
        <v>209</v>
      </c>
      <c r="D38" s="34" t="s">
        <v>94</v>
      </c>
      <c r="H38" s="3"/>
      <c r="I38" s="38">
        <v>212933</v>
      </c>
    </row>
    <row r="39" spans="1:9" ht="12.75">
      <c r="A39" s="60"/>
      <c r="B39" s="58" t="s">
        <v>226</v>
      </c>
      <c r="D39" t="s">
        <v>95</v>
      </c>
      <c r="H39" s="3"/>
      <c r="I39" s="8">
        <v>199392</v>
      </c>
    </row>
    <row r="40" spans="1:9" ht="12.75">
      <c r="A40" s="60"/>
      <c r="B40" s="58" t="s">
        <v>315</v>
      </c>
      <c r="D40" s="68" t="s">
        <v>314</v>
      </c>
      <c r="E40" s="42"/>
      <c r="F40" s="42"/>
      <c r="H40" s="3"/>
      <c r="I40" s="38">
        <v>24000</v>
      </c>
    </row>
    <row r="41" spans="1:9" ht="12.75">
      <c r="A41" s="60"/>
      <c r="B41" s="58"/>
      <c r="D41" t="s">
        <v>96</v>
      </c>
      <c r="H41" s="3"/>
      <c r="I41" s="8">
        <v>873</v>
      </c>
    </row>
    <row r="42" spans="1:9" ht="12.75">
      <c r="A42" s="60"/>
      <c r="B42" s="58"/>
      <c r="D42" t="s">
        <v>97</v>
      </c>
      <c r="H42" s="3"/>
      <c r="I42" s="8">
        <v>5491</v>
      </c>
    </row>
    <row r="43" spans="1:9" ht="12.75">
      <c r="A43" s="60"/>
      <c r="B43" s="58"/>
      <c r="D43" t="s">
        <v>98</v>
      </c>
      <c r="H43" s="3"/>
      <c r="I43" s="8">
        <v>24311</v>
      </c>
    </row>
    <row r="44" spans="1:9" ht="12.75">
      <c r="A44" s="60"/>
      <c r="B44" s="58"/>
      <c r="D44" t="s">
        <v>7</v>
      </c>
      <c r="H44" s="3"/>
      <c r="I44" s="8" t="s">
        <v>7</v>
      </c>
    </row>
    <row r="45" spans="1:9" ht="12.75">
      <c r="A45" s="60" t="s">
        <v>185</v>
      </c>
      <c r="B45" s="58"/>
      <c r="C45" s="2">
        <v>25</v>
      </c>
      <c r="D45" s="2" t="s">
        <v>93</v>
      </c>
      <c r="H45" s="3"/>
      <c r="I45" s="9" t="s">
        <v>88</v>
      </c>
    </row>
    <row r="46" spans="1:9" ht="12.75">
      <c r="A46" s="60"/>
      <c r="B46" s="58"/>
      <c r="C46" s="2"/>
      <c r="D46" s="17" t="s">
        <v>99</v>
      </c>
      <c r="H46" s="3"/>
      <c r="I46" s="11"/>
    </row>
    <row r="47" spans="1:9" ht="12.75">
      <c r="A47" s="60"/>
      <c r="B47" s="58"/>
      <c r="H47" s="3"/>
      <c r="I47" s="8"/>
    </row>
    <row r="48" spans="1:9" s="2" customFormat="1" ht="12" customHeight="1">
      <c r="A48" s="60" t="s">
        <v>186</v>
      </c>
      <c r="B48" s="58"/>
      <c r="C48" s="2">
        <v>9</v>
      </c>
      <c r="D48" s="2" t="s">
        <v>100</v>
      </c>
      <c r="H48" s="4" t="s">
        <v>9</v>
      </c>
      <c r="I48" s="9">
        <v>19395</v>
      </c>
    </row>
    <row r="49" spans="1:9" ht="12.75">
      <c r="A49" s="60"/>
      <c r="B49" s="58" t="s">
        <v>210</v>
      </c>
      <c r="D49" t="s">
        <v>30</v>
      </c>
      <c r="H49" s="3"/>
      <c r="I49" s="8">
        <v>19395</v>
      </c>
    </row>
    <row r="50" spans="1:9" ht="12.75">
      <c r="A50" s="60"/>
      <c r="B50" s="58"/>
      <c r="H50" s="3"/>
      <c r="I50" s="8"/>
    </row>
    <row r="51" spans="1:9" s="2" customFormat="1" ht="12.75">
      <c r="A51" s="60" t="s">
        <v>187</v>
      </c>
      <c r="B51" s="58"/>
      <c r="C51" s="12" t="s">
        <v>101</v>
      </c>
      <c r="D51" s="2" t="s">
        <v>102</v>
      </c>
      <c r="H51" s="4" t="s">
        <v>9</v>
      </c>
      <c r="I51" s="9">
        <v>151000</v>
      </c>
    </row>
    <row r="52" spans="1:9" ht="12.75">
      <c r="A52" s="60"/>
      <c r="B52" s="58" t="s">
        <v>223</v>
      </c>
      <c r="D52" s="34" t="s">
        <v>103</v>
      </c>
      <c r="H52" s="3"/>
      <c r="I52" s="38">
        <v>34705</v>
      </c>
    </row>
    <row r="53" spans="1:9" ht="12.75">
      <c r="A53" s="60"/>
      <c r="B53" s="58" t="s">
        <v>311</v>
      </c>
      <c r="D53" s="34" t="s">
        <v>312</v>
      </c>
      <c r="H53" s="3"/>
      <c r="I53" s="38">
        <v>1295</v>
      </c>
    </row>
    <row r="54" spans="1:9" ht="12.75">
      <c r="A54" s="60"/>
      <c r="B54" s="58" t="s">
        <v>227</v>
      </c>
      <c r="D54" t="s">
        <v>104</v>
      </c>
      <c r="H54" s="3"/>
      <c r="I54" s="8">
        <v>115000</v>
      </c>
    </row>
    <row r="55" spans="1:9" ht="12.75">
      <c r="A55" s="60"/>
      <c r="B55" s="58"/>
      <c r="H55" s="3"/>
      <c r="I55" s="8"/>
    </row>
    <row r="56" spans="1:9" s="2" customFormat="1" ht="12.75">
      <c r="A56" s="60" t="s">
        <v>188</v>
      </c>
      <c r="B56" s="58"/>
      <c r="C56" s="2" t="s">
        <v>109</v>
      </c>
      <c r="H56" s="4" t="s">
        <v>9</v>
      </c>
      <c r="I56" s="9">
        <v>431066</v>
      </c>
    </row>
    <row r="57" spans="1:9" ht="12.75">
      <c r="A57" s="60"/>
      <c r="B57" s="58" t="s">
        <v>245</v>
      </c>
      <c r="D57" s="34" t="s">
        <v>110</v>
      </c>
      <c r="H57" s="3"/>
      <c r="I57" s="38">
        <v>49206</v>
      </c>
    </row>
    <row r="58" spans="1:9" ht="12.75">
      <c r="A58" s="60"/>
      <c r="B58" s="58" t="s">
        <v>209</v>
      </c>
      <c r="D58" s="34" t="s">
        <v>313</v>
      </c>
      <c r="H58" s="3"/>
      <c r="I58" s="38">
        <v>1650</v>
      </c>
    </row>
    <row r="59" spans="1:9" ht="12.75">
      <c r="A59" s="60"/>
      <c r="B59" s="58" t="s">
        <v>268</v>
      </c>
      <c r="D59" t="s">
        <v>267</v>
      </c>
      <c r="H59" s="3"/>
      <c r="I59" s="8">
        <v>3000</v>
      </c>
    </row>
    <row r="60" spans="1:9" ht="12.75">
      <c r="A60" s="60"/>
      <c r="B60" s="58" t="s">
        <v>211</v>
      </c>
      <c r="D60" t="s">
        <v>111</v>
      </c>
      <c r="H60" s="3"/>
      <c r="I60" s="8">
        <v>121136</v>
      </c>
    </row>
    <row r="61" spans="1:9" ht="12.75">
      <c r="A61" s="60"/>
      <c r="B61" s="58" t="s">
        <v>246</v>
      </c>
      <c r="C61" t="s">
        <v>7</v>
      </c>
      <c r="D61" t="s">
        <v>112</v>
      </c>
      <c r="H61" s="3"/>
      <c r="I61" s="8">
        <v>6700</v>
      </c>
    </row>
    <row r="62" spans="1:9" ht="12.75">
      <c r="A62" s="60"/>
      <c r="B62" s="58" t="s">
        <v>340</v>
      </c>
      <c r="D62" t="s">
        <v>341</v>
      </c>
      <c r="H62" s="3"/>
      <c r="I62" s="8">
        <v>32387</v>
      </c>
    </row>
    <row r="63" spans="1:9" ht="12.75">
      <c r="A63" s="60"/>
      <c r="B63" s="58" t="s">
        <v>247</v>
      </c>
      <c r="D63" t="s">
        <v>113</v>
      </c>
      <c r="H63" s="3"/>
      <c r="I63" s="8">
        <v>39411</v>
      </c>
    </row>
    <row r="64" spans="1:9" ht="12.75">
      <c r="A64" s="60"/>
      <c r="B64" s="58" t="s">
        <v>201</v>
      </c>
      <c r="D64" t="s">
        <v>114</v>
      </c>
      <c r="H64" s="3"/>
      <c r="I64" s="8">
        <v>124598</v>
      </c>
    </row>
    <row r="65" spans="1:9" ht="12.75">
      <c r="A65" s="60"/>
      <c r="B65" s="58" t="s">
        <v>201</v>
      </c>
      <c r="D65" t="s">
        <v>115</v>
      </c>
      <c r="H65" s="3"/>
      <c r="I65" s="8">
        <v>877</v>
      </c>
    </row>
    <row r="66" spans="1:8" ht="12.75">
      <c r="A66" s="60"/>
      <c r="B66" s="58"/>
      <c r="D66" t="s">
        <v>116</v>
      </c>
      <c r="H66" s="3"/>
    </row>
    <row r="67" spans="1:9" ht="12.75">
      <c r="A67" s="60"/>
      <c r="B67" s="58"/>
      <c r="D67" t="s">
        <v>117</v>
      </c>
      <c r="H67" s="3"/>
      <c r="I67" s="8">
        <v>28841</v>
      </c>
    </row>
    <row r="68" spans="1:9" ht="12.75">
      <c r="A68" s="60"/>
      <c r="B68" s="58"/>
      <c r="D68" t="s">
        <v>118</v>
      </c>
      <c r="H68" s="3"/>
      <c r="I68" s="8">
        <v>23260</v>
      </c>
    </row>
    <row r="69" spans="1:9" ht="12.75">
      <c r="A69" s="60"/>
      <c r="B69" s="58"/>
      <c r="H69" s="3"/>
      <c r="I69" s="8"/>
    </row>
    <row r="70" spans="1:9" s="2" customFormat="1" ht="12.75">
      <c r="A70" s="60" t="s">
        <v>189</v>
      </c>
      <c r="B70" s="58"/>
      <c r="C70" s="2">
        <v>395</v>
      </c>
      <c r="D70" s="2" t="s">
        <v>120</v>
      </c>
      <c r="H70" s="4" t="s">
        <v>9</v>
      </c>
      <c r="I70" s="9">
        <v>28215</v>
      </c>
    </row>
    <row r="71" spans="1:9" ht="12.75">
      <c r="A71" s="60"/>
      <c r="B71" s="58" t="s">
        <v>206</v>
      </c>
      <c r="D71" t="s">
        <v>19</v>
      </c>
      <c r="H71" s="3"/>
      <c r="I71" s="8">
        <v>28215</v>
      </c>
    </row>
    <row r="72" spans="1:9" ht="12.75">
      <c r="A72" s="60"/>
      <c r="B72" s="58"/>
      <c r="H72" s="3"/>
      <c r="I72" s="8"/>
    </row>
    <row r="73" spans="1:9" s="2" customFormat="1" ht="12.75">
      <c r="A73" s="60" t="s">
        <v>192</v>
      </c>
      <c r="B73" s="58"/>
      <c r="C73" s="2">
        <v>11</v>
      </c>
      <c r="D73" s="2" t="s">
        <v>132</v>
      </c>
      <c r="H73" s="4" t="s">
        <v>9</v>
      </c>
      <c r="I73" s="9">
        <v>30000</v>
      </c>
    </row>
    <row r="74" spans="1:9" ht="12.75">
      <c r="A74" s="60"/>
      <c r="B74" s="58" t="s">
        <v>251</v>
      </c>
      <c r="D74" t="s">
        <v>133</v>
      </c>
      <c r="H74" s="3"/>
      <c r="I74" s="8">
        <v>30000</v>
      </c>
    </row>
    <row r="75" spans="1:9" ht="12.75">
      <c r="A75" s="60"/>
      <c r="B75" s="58"/>
      <c r="H75" s="3"/>
      <c r="I75" s="8"/>
    </row>
    <row r="76" spans="1:9" s="2" customFormat="1" ht="12" customHeight="1">
      <c r="A76" s="60" t="s">
        <v>195</v>
      </c>
      <c r="B76" s="58"/>
      <c r="C76" s="43" t="s">
        <v>310</v>
      </c>
      <c r="D76" s="43" t="s">
        <v>140</v>
      </c>
      <c r="E76" s="43"/>
      <c r="F76" s="43"/>
      <c r="G76" s="43"/>
      <c r="H76" s="4" t="s">
        <v>9</v>
      </c>
      <c r="I76" s="9">
        <v>99500</v>
      </c>
    </row>
    <row r="77" spans="1:9" s="2" customFormat="1" ht="12" customHeight="1">
      <c r="A77" s="60"/>
      <c r="B77" s="58" t="s">
        <v>252</v>
      </c>
      <c r="D77" s="17" t="s">
        <v>141</v>
      </c>
      <c r="H77" s="4"/>
      <c r="I77" s="19">
        <v>27400</v>
      </c>
    </row>
    <row r="78" spans="1:9" s="2" customFormat="1" ht="12" customHeight="1">
      <c r="A78" s="60"/>
      <c r="B78" s="58" t="s">
        <v>247</v>
      </c>
      <c r="D78" s="17" t="s">
        <v>142</v>
      </c>
      <c r="H78" s="4"/>
      <c r="I78" s="19">
        <v>5500</v>
      </c>
    </row>
    <row r="79" spans="1:9" s="2" customFormat="1" ht="12" customHeight="1">
      <c r="A79" s="60"/>
      <c r="B79" s="58" t="s">
        <v>209</v>
      </c>
      <c r="D79" s="17" t="s">
        <v>143</v>
      </c>
      <c r="H79" s="4"/>
      <c r="I79" s="19">
        <v>7300</v>
      </c>
    </row>
    <row r="80" spans="1:9" s="2" customFormat="1" ht="12" customHeight="1">
      <c r="A80" s="60"/>
      <c r="B80" s="58" t="s">
        <v>222</v>
      </c>
      <c r="D80" s="17" t="s">
        <v>332</v>
      </c>
      <c r="H80" s="4"/>
      <c r="I80" s="19">
        <v>600</v>
      </c>
    </row>
    <row r="81" spans="1:9" s="2" customFormat="1" ht="12" customHeight="1">
      <c r="A81" s="60"/>
      <c r="B81" s="58" t="s">
        <v>253</v>
      </c>
      <c r="D81" s="17" t="s">
        <v>144</v>
      </c>
      <c r="H81" s="4"/>
      <c r="I81" s="19">
        <v>1000</v>
      </c>
    </row>
    <row r="82" spans="1:9" s="2" customFormat="1" ht="12" customHeight="1">
      <c r="A82" s="60"/>
      <c r="B82" s="58" t="s">
        <v>243</v>
      </c>
      <c r="D82" s="17" t="s">
        <v>145</v>
      </c>
      <c r="H82" s="4"/>
      <c r="I82" s="19">
        <v>600</v>
      </c>
    </row>
    <row r="83" spans="1:9" s="2" customFormat="1" ht="12" customHeight="1">
      <c r="A83" s="60"/>
      <c r="B83" s="58" t="s">
        <v>225</v>
      </c>
      <c r="D83" s="17" t="s">
        <v>146</v>
      </c>
      <c r="H83" s="4"/>
      <c r="I83" s="19">
        <v>11500</v>
      </c>
    </row>
    <row r="84" spans="1:9" s="2" customFormat="1" ht="12" customHeight="1">
      <c r="A84" s="60"/>
      <c r="B84" s="58" t="s">
        <v>224</v>
      </c>
      <c r="D84" s="17" t="s">
        <v>53</v>
      </c>
      <c r="H84" s="4"/>
      <c r="I84" s="19">
        <v>4600</v>
      </c>
    </row>
    <row r="85" spans="1:9" s="2" customFormat="1" ht="12" customHeight="1">
      <c r="A85" s="60"/>
      <c r="B85" s="58" t="s">
        <v>228</v>
      </c>
      <c r="D85" s="17" t="s">
        <v>147</v>
      </c>
      <c r="H85" s="4"/>
      <c r="I85" s="19">
        <v>14450</v>
      </c>
    </row>
    <row r="86" spans="1:9" s="2" customFormat="1" ht="12" customHeight="1">
      <c r="A86" s="60"/>
      <c r="B86" s="58" t="s">
        <v>212</v>
      </c>
      <c r="D86" s="17" t="s">
        <v>169</v>
      </c>
      <c r="H86" s="4"/>
      <c r="I86" s="19">
        <v>2250</v>
      </c>
    </row>
    <row r="87" spans="1:9" ht="12.75">
      <c r="A87" s="60"/>
      <c r="B87" s="58"/>
      <c r="D87" s="17" t="s">
        <v>148</v>
      </c>
      <c r="H87" s="3"/>
      <c r="I87" s="18">
        <v>24300</v>
      </c>
    </row>
    <row r="88" spans="1:9" ht="12.75">
      <c r="A88" s="60"/>
      <c r="B88" s="58"/>
      <c r="D88" s="17"/>
      <c r="H88" s="3"/>
      <c r="I88" s="18"/>
    </row>
    <row r="89" spans="1:9" ht="12.75">
      <c r="A89" s="60" t="s">
        <v>195</v>
      </c>
      <c r="B89" s="58"/>
      <c r="D89" s="2" t="s">
        <v>149</v>
      </c>
      <c r="H89" s="3"/>
      <c r="I89" s="18"/>
    </row>
    <row r="90" spans="1:9" ht="12.75">
      <c r="A90" s="60"/>
      <c r="B90" s="58"/>
      <c r="D90" s="2" t="s">
        <v>150</v>
      </c>
      <c r="H90" s="4" t="s">
        <v>18</v>
      </c>
      <c r="I90" s="9" t="s">
        <v>88</v>
      </c>
    </row>
    <row r="91" spans="1:9" ht="12.75">
      <c r="A91" s="60"/>
      <c r="B91" s="58"/>
      <c r="H91" s="3"/>
      <c r="I91" s="18"/>
    </row>
    <row r="92" spans="1:9" ht="12.75">
      <c r="A92" s="60" t="s">
        <v>327</v>
      </c>
      <c r="B92" s="58"/>
      <c r="C92" s="2">
        <v>278</v>
      </c>
      <c r="D92" s="43" t="s">
        <v>328</v>
      </c>
      <c r="H92" s="4" t="s">
        <v>9</v>
      </c>
      <c r="I92" s="45">
        <v>48000</v>
      </c>
    </row>
    <row r="93" spans="1:9" ht="12.75">
      <c r="A93" s="60"/>
      <c r="B93" s="58" t="s">
        <v>212</v>
      </c>
      <c r="D93" s="68" t="s">
        <v>329</v>
      </c>
      <c r="H93" s="3"/>
      <c r="I93" s="67">
        <v>48000</v>
      </c>
    </row>
    <row r="94" spans="1:9" ht="12.75">
      <c r="A94" s="60"/>
      <c r="B94" s="58"/>
      <c r="D94" s="68" t="s">
        <v>337</v>
      </c>
      <c r="H94" s="3"/>
      <c r="I94" s="67"/>
    </row>
    <row r="95" spans="1:9" ht="12.75">
      <c r="A95" s="60"/>
      <c r="B95" s="58"/>
      <c r="D95" t="s">
        <v>86</v>
      </c>
      <c r="H95" s="3"/>
      <c r="I95" s="67"/>
    </row>
    <row r="96" spans="1:9" ht="12.75">
      <c r="A96" s="60"/>
      <c r="B96" s="58"/>
      <c r="D96" s="68"/>
      <c r="H96" s="3"/>
      <c r="I96" s="67"/>
    </row>
    <row r="97" spans="1:9" ht="12.75">
      <c r="A97" s="60" t="s">
        <v>335</v>
      </c>
      <c r="B97" s="58"/>
      <c r="C97" s="2">
        <v>294</v>
      </c>
      <c r="D97" s="43" t="s">
        <v>336</v>
      </c>
      <c r="E97" s="2"/>
      <c r="F97" s="2"/>
      <c r="G97" s="2"/>
      <c r="H97" s="4" t="s">
        <v>9</v>
      </c>
      <c r="I97" s="45">
        <v>136942</v>
      </c>
    </row>
    <row r="98" spans="1:9" ht="12.75">
      <c r="A98" s="60"/>
      <c r="B98" s="58" t="s">
        <v>212</v>
      </c>
      <c r="C98" s="2"/>
      <c r="D98" s="78" t="s">
        <v>345</v>
      </c>
      <c r="E98" s="2"/>
      <c r="F98" s="2"/>
      <c r="G98" s="2"/>
      <c r="H98" s="4"/>
      <c r="I98" s="77"/>
    </row>
    <row r="99" spans="1:9" ht="12.75">
      <c r="A99" s="60"/>
      <c r="B99" s="58"/>
      <c r="D99" s="68" t="s">
        <v>338</v>
      </c>
      <c r="H99" s="3"/>
      <c r="I99" s="67">
        <v>136942</v>
      </c>
    </row>
    <row r="100" spans="1:9" ht="12.75">
      <c r="A100" s="60"/>
      <c r="B100" s="58"/>
      <c r="D100" t="s">
        <v>86</v>
      </c>
      <c r="H100" s="3"/>
      <c r="I100" s="67"/>
    </row>
    <row r="101" spans="1:9" ht="12.75">
      <c r="A101" s="60"/>
      <c r="B101" s="58"/>
      <c r="H101" s="3"/>
      <c r="I101" s="6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8"/>
  <sheetViews>
    <sheetView tabSelected="1" zoomScalePageLayoutView="0" workbookViewId="0" topLeftCell="A40">
      <selection activeCell="N53" sqref="N53"/>
    </sheetView>
  </sheetViews>
  <sheetFormatPr defaultColWidth="9.140625" defaultRowHeight="12.75"/>
  <cols>
    <col min="1" max="1" width="13.57421875" style="22" customWidth="1"/>
    <col min="2" max="2" width="10.00390625" style="22" customWidth="1"/>
    <col min="3" max="3" width="8.8515625" style="0" customWidth="1"/>
    <col min="4" max="4" width="14.8515625" style="0" customWidth="1"/>
    <col min="5" max="5" width="13.421875" style="0" customWidth="1"/>
    <col min="6" max="6" width="9.8515625" style="0" customWidth="1"/>
    <col min="7" max="7" width="1.57421875" style="0" bestFit="1" customWidth="1"/>
    <col min="8" max="8" width="11.28125" style="0" customWidth="1"/>
    <col min="9" max="9" width="11.7109375" style="0" customWidth="1"/>
    <col min="10" max="10" width="3.8515625" style="0" customWidth="1"/>
    <col min="11" max="11" width="8.28125" style="86" customWidth="1"/>
  </cols>
  <sheetData>
    <row r="1" spans="1:6" ht="15">
      <c r="A1" s="82" t="s">
        <v>348</v>
      </c>
      <c r="B1" s="83"/>
      <c r="C1" s="83"/>
      <c r="D1" s="83"/>
      <c r="E1" s="84"/>
      <c r="F1" s="85"/>
    </row>
    <row r="2" spans="1:6" ht="14.25">
      <c r="A2" s="83" t="s">
        <v>579</v>
      </c>
      <c r="B2" s="83"/>
      <c r="C2" s="83"/>
      <c r="D2" s="83"/>
      <c r="E2" s="84"/>
      <c r="F2" s="85"/>
    </row>
    <row r="3" spans="1:6" ht="14.25">
      <c r="A3" s="195" t="s">
        <v>349</v>
      </c>
      <c r="B3" s="195"/>
      <c r="C3" s="195"/>
      <c r="D3" s="195"/>
      <c r="E3" s="195"/>
      <c r="F3" s="195"/>
    </row>
    <row r="4" spans="1:6" ht="15">
      <c r="A4" s="196"/>
      <c r="B4" s="196"/>
      <c r="C4" s="196"/>
      <c r="D4" s="196"/>
      <c r="E4" s="187"/>
      <c r="F4" s="187"/>
    </row>
    <row r="5" spans="1:9" ht="15">
      <c r="A5" s="113" t="s">
        <v>478</v>
      </c>
      <c r="B5" s="113"/>
      <c r="C5" s="114"/>
      <c r="D5" s="114"/>
      <c r="E5" s="114"/>
      <c r="F5" s="114"/>
      <c r="G5" s="114"/>
      <c r="H5" s="112"/>
      <c r="I5" s="112"/>
    </row>
    <row r="6" spans="1:9" ht="15">
      <c r="A6" s="113" t="s">
        <v>331</v>
      </c>
      <c r="B6" s="113"/>
      <c r="C6" s="114"/>
      <c r="D6" s="114"/>
      <c r="E6" s="114"/>
      <c r="F6" s="114"/>
      <c r="G6" s="114"/>
      <c r="H6" s="112"/>
      <c r="I6" s="112"/>
    </row>
    <row r="7" spans="1:9" ht="15">
      <c r="A7" s="113" t="s">
        <v>580</v>
      </c>
      <c r="B7" s="113"/>
      <c r="C7" s="114"/>
      <c r="D7" s="114"/>
      <c r="E7" s="114"/>
      <c r="F7" s="114"/>
      <c r="G7" s="114"/>
      <c r="H7" s="112"/>
      <c r="I7" s="112"/>
    </row>
    <row r="8" spans="1:9" ht="12.75">
      <c r="A8" s="21"/>
      <c r="C8" s="94"/>
      <c r="D8" s="94"/>
      <c r="E8" s="94"/>
      <c r="F8" s="94"/>
      <c r="G8" s="94"/>
      <c r="H8" s="1"/>
      <c r="I8" s="1"/>
    </row>
    <row r="9" spans="1:9" ht="13.5" thickBot="1">
      <c r="A9" s="95"/>
      <c r="B9" s="57"/>
      <c r="C9" s="1"/>
      <c r="D9" s="1"/>
      <c r="E9" s="1"/>
      <c r="F9" s="1"/>
      <c r="G9" s="1"/>
      <c r="H9" s="1"/>
      <c r="I9" s="1"/>
    </row>
    <row r="10" spans="1:9" ht="12.75">
      <c r="A10" s="147" t="s">
        <v>173</v>
      </c>
      <c r="B10" s="115" t="s">
        <v>197</v>
      </c>
      <c r="I10" s="3" t="s">
        <v>0</v>
      </c>
    </row>
    <row r="11" spans="1:11" ht="12.75">
      <c r="A11" s="148" t="s">
        <v>174</v>
      </c>
      <c r="B11" s="115" t="s">
        <v>1</v>
      </c>
      <c r="H11" s="3" t="s">
        <v>2</v>
      </c>
      <c r="I11" s="3" t="s">
        <v>3</v>
      </c>
      <c r="K11" s="87"/>
    </row>
    <row r="12" spans="1:11" ht="13.5" thickBot="1">
      <c r="A12" s="149"/>
      <c r="B12" s="116" t="s">
        <v>174</v>
      </c>
      <c r="C12" s="6" t="s">
        <v>4</v>
      </c>
      <c r="D12" s="6"/>
      <c r="E12" s="6"/>
      <c r="F12" s="6"/>
      <c r="G12" s="6"/>
      <c r="H12" s="5" t="s">
        <v>5</v>
      </c>
      <c r="I12" s="5" t="s">
        <v>6</v>
      </c>
      <c r="K12" s="98"/>
    </row>
    <row r="13" spans="1:8" ht="12.75">
      <c r="A13" s="150"/>
      <c r="B13" s="117"/>
      <c r="H13" s="7"/>
    </row>
    <row r="14" spans="1:11" s="2" customFormat="1" ht="12.75">
      <c r="A14" s="147" t="s">
        <v>350</v>
      </c>
      <c r="B14" s="115" t="s">
        <v>7</v>
      </c>
      <c r="C14" s="2">
        <v>990</v>
      </c>
      <c r="D14" s="2" t="s">
        <v>8</v>
      </c>
      <c r="H14" s="4" t="s">
        <v>9</v>
      </c>
      <c r="I14" s="142">
        <v>13052</v>
      </c>
      <c r="K14" s="192"/>
    </row>
    <row r="15" spans="1:9" ht="12.75">
      <c r="A15" s="147"/>
      <c r="B15" s="115" t="s">
        <v>198</v>
      </c>
      <c r="D15" t="s">
        <v>10</v>
      </c>
      <c r="H15" s="3"/>
      <c r="I15" s="8">
        <v>13052</v>
      </c>
    </row>
    <row r="16" spans="1:9" ht="12.75">
      <c r="A16" s="147"/>
      <c r="B16" s="115"/>
      <c r="G16" s="23"/>
      <c r="H16" s="3"/>
      <c r="I16" s="8"/>
    </row>
    <row r="17" spans="1:11" s="2" customFormat="1" ht="12.75">
      <c r="A17" s="147" t="s">
        <v>351</v>
      </c>
      <c r="B17" s="115"/>
      <c r="C17" s="2">
        <v>210</v>
      </c>
      <c r="D17" s="2" t="s">
        <v>480</v>
      </c>
      <c r="H17" s="4" t="s">
        <v>9</v>
      </c>
      <c r="I17" s="141">
        <v>98608</v>
      </c>
      <c r="K17" s="192"/>
    </row>
    <row r="18" spans="1:9" ht="12.75">
      <c r="A18" s="147"/>
      <c r="B18" s="115" t="s">
        <v>199</v>
      </c>
      <c r="D18" t="s">
        <v>11</v>
      </c>
      <c r="H18" s="3"/>
      <c r="I18" s="8">
        <v>98608</v>
      </c>
    </row>
    <row r="19" spans="1:9" ht="12.75">
      <c r="A19" s="147"/>
      <c r="B19" s="115"/>
      <c r="H19" s="3"/>
      <c r="I19" s="8"/>
    </row>
    <row r="20" spans="1:11" s="2" customFormat="1" ht="12.75">
      <c r="A20" s="147" t="s">
        <v>352</v>
      </c>
      <c r="B20" s="115"/>
      <c r="C20" s="2">
        <v>165</v>
      </c>
      <c r="D20" s="2" t="s">
        <v>12</v>
      </c>
      <c r="H20" s="4" t="s">
        <v>9</v>
      </c>
      <c r="I20" s="141">
        <f>SUM(I21:I27)</f>
        <v>321500</v>
      </c>
      <c r="K20" s="192"/>
    </row>
    <row r="21" spans="1:9" ht="12.75">
      <c r="A21" s="147"/>
      <c r="B21" s="115" t="s">
        <v>200</v>
      </c>
      <c r="C21" s="7"/>
      <c r="D21" t="s">
        <v>481</v>
      </c>
      <c r="H21" s="3"/>
      <c r="I21" s="8">
        <v>94115</v>
      </c>
    </row>
    <row r="22" spans="1:9" ht="12.75">
      <c r="A22" s="147"/>
      <c r="B22" s="115" t="s">
        <v>588</v>
      </c>
      <c r="C22" s="7"/>
      <c r="D22" s="17" t="s">
        <v>482</v>
      </c>
      <c r="H22" s="3"/>
      <c r="I22" s="8">
        <v>6550</v>
      </c>
    </row>
    <row r="23" spans="1:9" ht="12.75">
      <c r="A23" s="147"/>
      <c r="B23" s="115" t="s">
        <v>202</v>
      </c>
      <c r="C23" s="7"/>
      <c r="D23" t="s">
        <v>483</v>
      </c>
      <c r="H23" s="3"/>
      <c r="I23" s="8">
        <v>32540</v>
      </c>
    </row>
    <row r="24" spans="1:9" ht="12.75">
      <c r="A24" s="147"/>
      <c r="B24" s="115" t="s">
        <v>204</v>
      </c>
      <c r="C24" s="7"/>
      <c r="D24" t="s">
        <v>484</v>
      </c>
      <c r="H24" s="3"/>
      <c r="I24" s="8">
        <v>52176</v>
      </c>
    </row>
    <row r="25" spans="1:9" ht="12.75">
      <c r="A25" s="147"/>
      <c r="B25" s="115" t="s">
        <v>457</v>
      </c>
      <c r="C25" s="7"/>
      <c r="D25" s="17" t="s">
        <v>485</v>
      </c>
      <c r="H25" s="3"/>
      <c r="I25" s="8">
        <v>3816</v>
      </c>
    </row>
    <row r="26" spans="1:9" ht="12.75">
      <c r="A26" s="147"/>
      <c r="B26" s="115" t="s">
        <v>203</v>
      </c>
      <c r="C26" s="7"/>
      <c r="D26" t="s">
        <v>486</v>
      </c>
      <c r="H26" s="3"/>
      <c r="I26" s="8">
        <v>11324</v>
      </c>
    </row>
    <row r="27" spans="1:9" ht="12.75">
      <c r="A27" s="147"/>
      <c r="B27" s="115"/>
      <c r="D27" t="s">
        <v>487</v>
      </c>
      <c r="H27" s="3"/>
      <c r="I27" s="8">
        <v>120979</v>
      </c>
    </row>
    <row r="28" spans="1:9" ht="12.75">
      <c r="A28" s="147"/>
      <c r="B28" s="115"/>
      <c r="H28" s="3"/>
      <c r="I28" s="8"/>
    </row>
    <row r="29" spans="1:11" s="2" customFormat="1" ht="12.75">
      <c r="A29" s="147" t="s">
        <v>353</v>
      </c>
      <c r="B29" s="115"/>
      <c r="C29" s="2">
        <v>340</v>
      </c>
      <c r="D29" s="2" t="s">
        <v>14</v>
      </c>
      <c r="H29" s="4" t="s">
        <v>9</v>
      </c>
      <c r="I29" s="9" t="s">
        <v>56</v>
      </c>
      <c r="K29" s="192"/>
    </row>
    <row r="30" spans="1:9" ht="12.75">
      <c r="A30" s="147"/>
      <c r="B30" s="115"/>
      <c r="D30" s="10"/>
      <c r="H30" s="3"/>
      <c r="I30" s="8"/>
    </row>
    <row r="31" spans="1:11" s="2" customFormat="1" ht="12.75">
      <c r="A31" s="147" t="s">
        <v>354</v>
      </c>
      <c r="B31" s="115"/>
      <c r="C31" s="2">
        <v>309</v>
      </c>
      <c r="D31" s="2" t="s">
        <v>15</v>
      </c>
      <c r="H31" s="4" t="s">
        <v>9</v>
      </c>
      <c r="I31" s="141">
        <f>SUM(I32)</f>
        <v>5600</v>
      </c>
      <c r="K31" s="192"/>
    </row>
    <row r="32" spans="1:9" ht="12.75">
      <c r="A32" s="147"/>
      <c r="B32" s="115" t="s">
        <v>200</v>
      </c>
      <c r="D32" s="17" t="s">
        <v>488</v>
      </c>
      <c r="H32" s="3"/>
      <c r="I32" s="8">
        <v>5600</v>
      </c>
    </row>
    <row r="33" spans="1:9" ht="12.75">
      <c r="A33" s="147"/>
      <c r="B33" s="115"/>
      <c r="H33" s="3"/>
      <c r="I33" s="8"/>
    </row>
    <row r="34" spans="1:11" s="2" customFormat="1" ht="12.75">
      <c r="A34" s="147" t="s">
        <v>355</v>
      </c>
      <c r="B34" s="115"/>
      <c r="C34" s="2">
        <v>110</v>
      </c>
      <c r="D34" s="2" t="s">
        <v>17</v>
      </c>
      <c r="H34" s="4" t="s">
        <v>18</v>
      </c>
      <c r="I34" s="141">
        <v>72692</v>
      </c>
      <c r="K34" s="192"/>
    </row>
    <row r="35" spans="1:11" ht="12.75">
      <c r="A35" s="147"/>
      <c r="B35" s="115" t="s">
        <v>206</v>
      </c>
      <c r="D35" s="17" t="s">
        <v>489</v>
      </c>
      <c r="H35" s="3"/>
      <c r="I35" s="11">
        <v>72692</v>
      </c>
      <c r="K35" s="88"/>
    </row>
    <row r="36" spans="1:9" ht="12.75">
      <c r="A36" s="147"/>
      <c r="B36" s="115"/>
      <c r="C36" s="2">
        <v>245</v>
      </c>
      <c r="D36" s="2" t="s">
        <v>430</v>
      </c>
      <c r="H36" s="4" t="s">
        <v>18</v>
      </c>
      <c r="I36" s="15" t="s">
        <v>56</v>
      </c>
    </row>
    <row r="37" spans="1:9" ht="12.75">
      <c r="A37" s="147"/>
      <c r="B37" s="115"/>
      <c r="H37" s="3"/>
      <c r="I37" s="8"/>
    </row>
    <row r="38" spans="1:11" s="2" customFormat="1" ht="12.75">
      <c r="A38" s="147" t="s">
        <v>356</v>
      </c>
      <c r="B38" s="115"/>
      <c r="C38" s="2">
        <v>30</v>
      </c>
      <c r="D38" s="2" t="s">
        <v>20</v>
      </c>
      <c r="H38" s="4" t="s">
        <v>9</v>
      </c>
      <c r="I38" s="141">
        <f>SUM(I39:I41)</f>
        <v>76665</v>
      </c>
      <c r="K38" s="192"/>
    </row>
    <row r="39" spans="1:9" ht="12.75">
      <c r="A39" s="147"/>
      <c r="B39" s="115" t="s">
        <v>207</v>
      </c>
      <c r="D39" t="s">
        <v>21</v>
      </c>
      <c r="H39" s="3"/>
      <c r="I39" s="8">
        <v>49869</v>
      </c>
    </row>
    <row r="40" spans="1:9" ht="12.75">
      <c r="A40" s="147"/>
      <c r="B40" s="115" t="s">
        <v>208</v>
      </c>
      <c r="D40" t="s">
        <v>22</v>
      </c>
      <c r="H40" s="3"/>
      <c r="I40" s="8">
        <v>16623</v>
      </c>
    </row>
    <row r="41" spans="1:9" ht="12.75">
      <c r="A41" s="147"/>
      <c r="B41" s="115"/>
      <c r="D41" t="s">
        <v>490</v>
      </c>
      <c r="H41" s="3"/>
      <c r="I41" s="8">
        <v>10173</v>
      </c>
    </row>
    <row r="42" spans="1:9" ht="12.75">
      <c r="A42" s="147"/>
      <c r="B42" s="115"/>
      <c r="H42" s="3"/>
      <c r="I42" s="8"/>
    </row>
    <row r="43" spans="1:11" s="2" customFormat="1" ht="12.75">
      <c r="A43" s="147" t="s">
        <v>357</v>
      </c>
      <c r="B43" s="115"/>
      <c r="C43" s="2">
        <v>92</v>
      </c>
      <c r="D43" s="2" t="s">
        <v>27</v>
      </c>
      <c r="H43" s="4" t="s">
        <v>9</v>
      </c>
      <c r="I43" s="141">
        <f>SUM(I44:I47)</f>
        <v>80456</v>
      </c>
      <c r="K43" s="192"/>
    </row>
    <row r="44" spans="1:9" ht="12.75">
      <c r="A44" s="147"/>
      <c r="B44" s="115" t="s">
        <v>209</v>
      </c>
      <c r="D44" t="s">
        <v>28</v>
      </c>
      <c r="H44" s="3"/>
      <c r="I44" s="8">
        <v>57456</v>
      </c>
    </row>
    <row r="45" spans="1:9" ht="12.75">
      <c r="A45" s="147"/>
      <c r="B45" s="115"/>
      <c r="D45" t="s">
        <v>611</v>
      </c>
      <c r="H45" s="3"/>
      <c r="I45" s="8">
        <v>8000</v>
      </c>
    </row>
    <row r="46" spans="1:9" ht="12.75">
      <c r="A46" s="147"/>
      <c r="B46" s="115"/>
      <c r="D46" t="s">
        <v>612</v>
      </c>
      <c r="H46" s="3"/>
      <c r="I46" s="8">
        <v>8000</v>
      </c>
    </row>
    <row r="47" spans="1:9" ht="12.75">
      <c r="A47" s="147"/>
      <c r="B47" s="115"/>
      <c r="D47" s="99" t="s">
        <v>433</v>
      </c>
      <c r="H47" s="3"/>
      <c r="I47" s="100">
        <v>7000</v>
      </c>
    </row>
    <row r="48" spans="1:9" ht="12.75">
      <c r="A48" s="147"/>
      <c r="B48" s="115"/>
      <c r="H48" s="3"/>
      <c r="I48" s="8"/>
    </row>
    <row r="49" spans="1:11" s="2" customFormat="1" ht="12.75">
      <c r="A49" s="147" t="s">
        <v>358</v>
      </c>
      <c r="B49" s="115" t="s">
        <v>7</v>
      </c>
      <c r="C49" s="2">
        <v>79</v>
      </c>
      <c r="D49" s="2" t="s">
        <v>29</v>
      </c>
      <c r="H49" s="4" t="s">
        <v>9</v>
      </c>
      <c r="I49" s="141">
        <f>SUM(I50:I51)</f>
        <v>280300</v>
      </c>
      <c r="K49" s="192"/>
    </row>
    <row r="50" spans="1:9" ht="12.75">
      <c r="A50" s="147"/>
      <c r="B50" s="115" t="s">
        <v>460</v>
      </c>
      <c r="D50" s="17" t="s">
        <v>491</v>
      </c>
      <c r="H50" s="3"/>
      <c r="I50" s="8">
        <v>249000</v>
      </c>
    </row>
    <row r="51" spans="1:9" ht="12.75">
      <c r="A51" s="147"/>
      <c r="B51" s="115"/>
      <c r="D51" s="17" t="s">
        <v>492</v>
      </c>
      <c r="H51" s="3"/>
      <c r="I51" s="8">
        <v>31300</v>
      </c>
    </row>
    <row r="52" spans="1:9" ht="12.75">
      <c r="A52" s="147"/>
      <c r="B52" s="115"/>
      <c r="H52" s="3"/>
      <c r="I52" s="8"/>
    </row>
    <row r="53" spans="1:9" ht="12.75">
      <c r="A53" s="147"/>
      <c r="B53" s="115"/>
      <c r="H53" s="3"/>
      <c r="I53" s="8"/>
    </row>
    <row r="54" spans="1:11" s="2" customFormat="1" ht="12.75">
      <c r="A54" s="147" t="s">
        <v>359</v>
      </c>
      <c r="B54" s="115"/>
      <c r="C54" s="2">
        <v>10</v>
      </c>
      <c r="D54" s="43" t="s">
        <v>32</v>
      </c>
      <c r="H54" s="4" t="s">
        <v>9</v>
      </c>
      <c r="I54" s="141">
        <v>116430</v>
      </c>
      <c r="K54" s="192"/>
    </row>
    <row r="55" spans="1:9" ht="12.75">
      <c r="A55" s="147"/>
      <c r="B55" s="115" t="s">
        <v>200</v>
      </c>
      <c r="D55" s="102" t="s">
        <v>493</v>
      </c>
      <c r="E55" s="99"/>
      <c r="F55" s="99"/>
      <c r="H55" s="3"/>
      <c r="I55" s="100">
        <v>116430</v>
      </c>
    </row>
    <row r="56" spans="1:9" ht="12.75">
      <c r="A56" s="147"/>
      <c r="B56" s="115"/>
      <c r="H56" s="3"/>
      <c r="I56" s="8"/>
    </row>
    <row r="57" spans="1:11" s="2" customFormat="1" ht="12.75">
      <c r="A57" s="147" t="s">
        <v>360</v>
      </c>
      <c r="B57" s="115"/>
      <c r="C57" s="2">
        <v>360</v>
      </c>
      <c r="D57" s="2" t="s">
        <v>479</v>
      </c>
      <c r="H57" s="4" t="s">
        <v>9</v>
      </c>
      <c r="I57" s="141">
        <v>182448</v>
      </c>
      <c r="K57" s="192"/>
    </row>
    <row r="58" spans="1:9" ht="12.75">
      <c r="A58" s="147"/>
      <c r="B58" s="115" t="s">
        <v>213</v>
      </c>
      <c r="D58" t="s">
        <v>37</v>
      </c>
      <c r="H58" s="3"/>
      <c r="I58" s="8">
        <v>182448</v>
      </c>
    </row>
    <row r="59" spans="1:9" ht="12.75">
      <c r="A59" s="147"/>
      <c r="B59" s="115"/>
      <c r="H59" s="3"/>
      <c r="I59" s="8"/>
    </row>
    <row r="60" spans="1:11" s="2" customFormat="1" ht="12.75">
      <c r="A60" s="147" t="s">
        <v>361</v>
      </c>
      <c r="B60" s="115"/>
      <c r="C60" s="2">
        <v>231</v>
      </c>
      <c r="D60" s="2" t="s">
        <v>494</v>
      </c>
      <c r="H60" s="4" t="s">
        <v>9</v>
      </c>
      <c r="I60" s="141">
        <f>I62+I61</f>
        <v>200000</v>
      </c>
      <c r="K60" s="192"/>
    </row>
    <row r="61" spans="1:9" ht="12.75">
      <c r="A61" s="147"/>
      <c r="B61" s="115" t="s">
        <v>214</v>
      </c>
      <c r="D61" t="s">
        <v>38</v>
      </c>
      <c r="H61" s="3"/>
      <c r="I61" s="8">
        <v>150000</v>
      </c>
    </row>
    <row r="62" spans="1:9" ht="12.75">
      <c r="A62" s="147"/>
      <c r="B62" s="115" t="s">
        <v>205</v>
      </c>
      <c r="D62" t="s">
        <v>39</v>
      </c>
      <c r="H62" s="3"/>
      <c r="I62" s="8">
        <v>50000</v>
      </c>
    </row>
    <row r="63" spans="1:9" ht="12.75">
      <c r="A63" s="147"/>
      <c r="B63" s="115"/>
      <c r="H63" s="3"/>
      <c r="I63" s="8"/>
    </row>
    <row r="64" spans="1:11" s="2" customFormat="1" ht="12.75">
      <c r="A64" s="147" t="s">
        <v>362</v>
      </c>
      <c r="B64" s="115"/>
      <c r="C64" s="12" t="s">
        <v>40</v>
      </c>
      <c r="D64" s="2" t="s">
        <v>20</v>
      </c>
      <c r="H64" s="4" t="s">
        <v>9</v>
      </c>
      <c r="I64" s="141">
        <f>SUM(I65:I78)</f>
        <v>84637</v>
      </c>
      <c r="K64" s="192"/>
    </row>
    <row r="65" spans="1:9" ht="12.75">
      <c r="A65" s="147"/>
      <c r="B65" s="115" t="s">
        <v>447</v>
      </c>
      <c r="D65" s="17" t="s">
        <v>434</v>
      </c>
      <c r="H65" s="13"/>
      <c r="I65" s="8">
        <v>33375</v>
      </c>
    </row>
    <row r="66" spans="1:9" ht="12.75">
      <c r="A66" s="147"/>
      <c r="B66" s="115"/>
      <c r="D66" s="101" t="s">
        <v>452</v>
      </c>
      <c r="H66" s="3"/>
      <c r="I66" s="8"/>
    </row>
    <row r="67" spans="1:9" ht="12.75">
      <c r="A67" s="147"/>
      <c r="B67" s="115"/>
      <c r="D67" s="101" t="s">
        <v>448</v>
      </c>
      <c r="H67" s="3"/>
      <c r="I67" s="8"/>
    </row>
    <row r="68" spans="1:9" ht="12.75">
      <c r="A68" s="147"/>
      <c r="B68" s="115"/>
      <c r="D68" s="101" t="s">
        <v>449</v>
      </c>
      <c r="H68" s="3"/>
      <c r="I68" s="8"/>
    </row>
    <row r="69" spans="1:9" ht="12.75">
      <c r="A69" s="147"/>
      <c r="B69" s="115"/>
      <c r="D69" s="101" t="s">
        <v>450</v>
      </c>
      <c r="H69" s="3"/>
      <c r="I69" s="8"/>
    </row>
    <row r="70" spans="1:9" ht="12.75">
      <c r="A70" s="147"/>
      <c r="B70" s="115"/>
      <c r="D70" s="101" t="s">
        <v>451</v>
      </c>
      <c r="H70" s="3"/>
      <c r="I70" s="8"/>
    </row>
    <row r="71" spans="1:9" ht="12.75">
      <c r="A71" s="147"/>
      <c r="B71" s="115" t="s">
        <v>215</v>
      </c>
      <c r="D71" t="s">
        <v>41</v>
      </c>
      <c r="H71" s="3"/>
      <c r="I71" s="8">
        <v>7658</v>
      </c>
    </row>
    <row r="72" spans="1:9" ht="12.75">
      <c r="A72" s="147"/>
      <c r="B72" s="115" t="s">
        <v>219</v>
      </c>
      <c r="D72" t="s">
        <v>45</v>
      </c>
      <c r="H72" s="3"/>
      <c r="I72" s="8">
        <v>2170</v>
      </c>
    </row>
    <row r="73" spans="1:9" ht="12.75">
      <c r="A73" s="147"/>
      <c r="B73" s="115" t="s">
        <v>220</v>
      </c>
      <c r="D73" t="s">
        <v>46</v>
      </c>
      <c r="H73" s="3"/>
      <c r="I73" s="8">
        <v>2165</v>
      </c>
    </row>
    <row r="74" spans="1:9" ht="12.75">
      <c r="A74" s="147"/>
      <c r="B74" s="115" t="s">
        <v>221</v>
      </c>
      <c r="D74" t="s">
        <v>47</v>
      </c>
      <c r="H74" s="3"/>
      <c r="I74" s="8">
        <v>2165</v>
      </c>
    </row>
    <row r="75" spans="1:9" ht="12.75">
      <c r="A75" s="147"/>
      <c r="B75" s="115" t="s">
        <v>453</v>
      </c>
      <c r="D75" s="17" t="s">
        <v>435</v>
      </c>
      <c r="H75" s="3"/>
      <c r="I75" s="8">
        <v>1200</v>
      </c>
    </row>
    <row r="76" spans="1:9" ht="12.75">
      <c r="A76" s="147"/>
      <c r="B76" s="115" t="s">
        <v>200</v>
      </c>
      <c r="D76" t="s">
        <v>48</v>
      </c>
      <c r="H76" s="3"/>
      <c r="I76" s="8">
        <v>8853</v>
      </c>
    </row>
    <row r="77" spans="1:9" ht="12.75">
      <c r="A77" s="147"/>
      <c r="B77" s="115"/>
      <c r="D77" t="s">
        <v>49</v>
      </c>
      <c r="H77" s="3"/>
      <c r="I77" s="8">
        <v>23717</v>
      </c>
    </row>
    <row r="78" spans="1:9" ht="12.75">
      <c r="A78" s="147"/>
      <c r="B78" s="115"/>
      <c r="D78" s="102" t="s">
        <v>50</v>
      </c>
      <c r="H78" s="3"/>
      <c r="I78" s="191">
        <v>3334</v>
      </c>
    </row>
    <row r="79" spans="1:9" ht="12.75">
      <c r="A79" s="147"/>
      <c r="B79" s="115"/>
      <c r="H79" s="3"/>
      <c r="I79" s="8"/>
    </row>
    <row r="80" spans="1:11" s="2" customFormat="1" ht="12" customHeight="1">
      <c r="A80" s="147" t="s">
        <v>363</v>
      </c>
      <c r="B80" s="115"/>
      <c r="C80" s="2">
        <v>3580</v>
      </c>
      <c r="D80" s="2" t="s">
        <v>57</v>
      </c>
      <c r="H80" s="4" t="s">
        <v>18</v>
      </c>
      <c r="I80" s="141">
        <v>46487</v>
      </c>
      <c r="K80" s="192"/>
    </row>
    <row r="81" spans="1:11" ht="12" customHeight="1">
      <c r="A81" s="147"/>
      <c r="B81" s="115" t="s">
        <v>226</v>
      </c>
      <c r="D81" t="s">
        <v>58</v>
      </c>
      <c r="H81" s="3"/>
      <c r="I81" s="8">
        <v>46487</v>
      </c>
      <c r="K81" s="192"/>
    </row>
    <row r="82" spans="1:9" ht="12.75">
      <c r="A82" s="147"/>
      <c r="B82" s="115"/>
      <c r="D82" s="17" t="s">
        <v>495</v>
      </c>
      <c r="H82" s="3"/>
      <c r="I82" s="8"/>
    </row>
    <row r="83" spans="1:9" ht="12.75">
      <c r="A83" s="147"/>
      <c r="B83" s="115"/>
      <c r="C83" s="2"/>
      <c r="H83" s="3"/>
      <c r="I83" s="8"/>
    </row>
    <row r="84" spans="1:9" ht="12.75">
      <c r="A84" s="147" t="s">
        <v>363</v>
      </c>
      <c r="B84" s="115"/>
      <c r="C84" s="2">
        <v>184</v>
      </c>
      <c r="D84" s="2" t="s">
        <v>496</v>
      </c>
      <c r="E84" s="2"/>
      <c r="F84" s="2"/>
      <c r="G84" s="2"/>
      <c r="H84" s="4" t="s">
        <v>18</v>
      </c>
      <c r="I84" s="141">
        <v>47937</v>
      </c>
    </row>
    <row r="85" spans="1:11" ht="12.75">
      <c r="A85" s="147"/>
      <c r="B85" s="115" t="s">
        <v>226</v>
      </c>
      <c r="D85" t="s">
        <v>582</v>
      </c>
      <c r="H85" s="3"/>
      <c r="I85" s="8">
        <v>47937</v>
      </c>
      <c r="K85" s="193"/>
    </row>
    <row r="86" spans="1:9" ht="12.75">
      <c r="A86" s="147"/>
      <c r="B86" s="115"/>
      <c r="H86" s="3"/>
      <c r="I86" s="8"/>
    </row>
    <row r="87" spans="1:11" s="2" customFormat="1" ht="12.75">
      <c r="A87" s="147" t="s">
        <v>364</v>
      </c>
      <c r="B87" s="115"/>
      <c r="C87" s="2">
        <v>286</v>
      </c>
      <c r="D87" s="2" t="s">
        <v>59</v>
      </c>
      <c r="H87" s="4" t="s">
        <v>9</v>
      </c>
      <c r="I87" s="141">
        <f>SUM(I88:I90)</f>
        <v>19805</v>
      </c>
      <c r="K87" s="192"/>
    </row>
    <row r="88" spans="1:9" ht="12.75">
      <c r="A88" s="147"/>
      <c r="B88" s="115" t="s">
        <v>227</v>
      </c>
      <c r="D88" s="17" t="s">
        <v>497</v>
      </c>
      <c r="H88" s="3"/>
      <c r="I88" s="8">
        <v>7825</v>
      </c>
    </row>
    <row r="89" spans="1:9" ht="12.75">
      <c r="A89" s="147"/>
      <c r="B89" s="115" t="s">
        <v>228</v>
      </c>
      <c r="D89" t="s">
        <v>159</v>
      </c>
      <c r="H89" s="3"/>
      <c r="I89" s="8">
        <v>7700</v>
      </c>
    </row>
    <row r="90" spans="1:9" ht="33.75">
      <c r="A90" s="147"/>
      <c r="B90" s="118" t="s">
        <v>229</v>
      </c>
      <c r="D90" t="s">
        <v>167</v>
      </c>
      <c r="H90" s="3"/>
      <c r="I90" s="8">
        <v>4280</v>
      </c>
    </row>
    <row r="91" spans="1:9" ht="12.75">
      <c r="A91" s="147"/>
      <c r="B91" s="115"/>
      <c r="H91" s="3"/>
      <c r="I91" s="8"/>
    </row>
    <row r="92" spans="1:11" s="2" customFormat="1" ht="12.75">
      <c r="A92" s="147" t="s">
        <v>365</v>
      </c>
      <c r="B92" s="115"/>
      <c r="C92" s="2">
        <v>78</v>
      </c>
      <c r="D92" s="2" t="s">
        <v>60</v>
      </c>
      <c r="H92" s="4" t="s">
        <v>9</v>
      </c>
      <c r="I92" s="9" t="s">
        <v>56</v>
      </c>
      <c r="K92" s="192"/>
    </row>
    <row r="93" spans="1:9" ht="12.75">
      <c r="A93" s="147"/>
      <c r="B93" s="115"/>
      <c r="C93" s="2"/>
      <c r="D93" s="2"/>
      <c r="H93" s="3"/>
      <c r="I93" s="77"/>
    </row>
    <row r="94" spans="1:9" ht="12.75">
      <c r="A94" s="147"/>
      <c r="B94" s="115"/>
      <c r="C94" s="2"/>
      <c r="D94" s="2"/>
      <c r="H94" s="3"/>
      <c r="I94" s="77"/>
    </row>
    <row r="95" spans="1:11" s="2" customFormat="1" ht="12.75">
      <c r="A95" s="147" t="s">
        <v>366</v>
      </c>
      <c r="B95" s="115" t="s">
        <v>7</v>
      </c>
      <c r="D95" s="2" t="s">
        <v>61</v>
      </c>
      <c r="H95" s="4" t="s">
        <v>9</v>
      </c>
      <c r="I95" s="9" t="s">
        <v>56</v>
      </c>
      <c r="K95" s="192"/>
    </row>
    <row r="96" spans="1:9" ht="12.75">
      <c r="A96" s="147"/>
      <c r="B96" s="115" t="s">
        <v>200</v>
      </c>
      <c r="D96" s="17" t="s">
        <v>498</v>
      </c>
      <c r="H96" s="3"/>
      <c r="I96" s="8"/>
    </row>
    <row r="97" spans="1:9" ht="12.75">
      <c r="A97" s="147"/>
      <c r="B97" s="115"/>
      <c r="H97" s="3"/>
      <c r="I97" s="8"/>
    </row>
    <row r="98" spans="1:11" s="2" customFormat="1" ht="12.75">
      <c r="A98" s="147" t="s">
        <v>367</v>
      </c>
      <c r="B98" s="115"/>
      <c r="C98" s="2">
        <v>110</v>
      </c>
      <c r="D98" s="2" t="s">
        <v>62</v>
      </c>
      <c r="H98" s="4" t="s">
        <v>9</v>
      </c>
      <c r="I98" s="141">
        <v>32170</v>
      </c>
      <c r="K98" s="192"/>
    </row>
    <row r="99" spans="1:9" ht="12.75">
      <c r="A99" s="147"/>
      <c r="B99" s="115" t="s">
        <v>230</v>
      </c>
      <c r="D99" t="s">
        <v>63</v>
      </c>
      <c r="H99" s="3"/>
      <c r="I99" s="8">
        <v>32170</v>
      </c>
    </row>
    <row r="100" spans="1:9" ht="12.75">
      <c r="A100" s="147"/>
      <c r="B100" s="115"/>
      <c r="H100" s="3"/>
      <c r="I100" s="8"/>
    </row>
    <row r="101" spans="1:11" s="2" customFormat="1" ht="12.75">
      <c r="A101" s="147" t="s">
        <v>368</v>
      </c>
      <c r="B101" s="115"/>
      <c r="C101" s="2">
        <v>960</v>
      </c>
      <c r="D101" s="2" t="s">
        <v>160</v>
      </c>
      <c r="H101" s="4" t="s">
        <v>18</v>
      </c>
      <c r="I101" s="141">
        <f>SUM(I102)</f>
        <v>41887</v>
      </c>
      <c r="K101" s="192"/>
    </row>
    <row r="102" spans="1:9" ht="12.75">
      <c r="A102" s="147"/>
      <c r="B102" s="115" t="s">
        <v>231</v>
      </c>
      <c r="D102" t="s">
        <v>168</v>
      </c>
      <c r="H102" s="3"/>
      <c r="I102" s="19">
        <v>41887</v>
      </c>
    </row>
    <row r="103" spans="1:9" ht="12.75">
      <c r="A103" s="147"/>
      <c r="B103" s="115"/>
      <c r="H103" s="3"/>
      <c r="I103" s="8"/>
    </row>
    <row r="104" spans="1:11" s="2" customFormat="1" ht="12.75">
      <c r="A104" s="147" t="s">
        <v>369</v>
      </c>
      <c r="B104" s="115"/>
      <c r="C104" s="2">
        <v>55</v>
      </c>
      <c r="D104" s="2" t="s">
        <v>29</v>
      </c>
      <c r="H104" s="4" t="s">
        <v>18</v>
      </c>
      <c r="I104" s="141">
        <f>SUM(I105:I109)</f>
        <v>204779</v>
      </c>
      <c r="K104" s="192"/>
    </row>
    <row r="105" spans="1:9" ht="12.75">
      <c r="A105" s="147"/>
      <c r="B105" s="115" t="s">
        <v>233</v>
      </c>
      <c r="D105" t="s">
        <v>64</v>
      </c>
      <c r="H105" s="3"/>
      <c r="I105" s="123">
        <f>34658</f>
        <v>34658</v>
      </c>
    </row>
    <row r="106" spans="1:9" ht="12.75">
      <c r="A106" s="147"/>
      <c r="B106" s="115" t="s">
        <v>234</v>
      </c>
      <c r="D106" t="s">
        <v>65</v>
      </c>
      <c r="H106" s="3"/>
      <c r="I106" s="8">
        <v>94994</v>
      </c>
    </row>
    <row r="107" spans="1:9" ht="12.75">
      <c r="A107" s="147"/>
      <c r="B107" s="115" t="s">
        <v>235</v>
      </c>
      <c r="D107" t="s">
        <v>66</v>
      </c>
      <c r="H107" s="3"/>
      <c r="I107" s="8">
        <v>420</v>
      </c>
    </row>
    <row r="108" spans="1:9" ht="12.75">
      <c r="A108" s="147"/>
      <c r="B108" s="115" t="s">
        <v>230</v>
      </c>
      <c r="D108" t="s">
        <v>67</v>
      </c>
      <c r="H108" s="3"/>
      <c r="I108" s="8">
        <f>57928+1779</f>
        <v>59707</v>
      </c>
    </row>
    <row r="109" spans="1:9" ht="12.75">
      <c r="A109" s="147"/>
      <c r="B109" s="115"/>
      <c r="D109" t="s">
        <v>68</v>
      </c>
      <c r="H109" s="3"/>
      <c r="I109" s="8">
        <v>15000</v>
      </c>
    </row>
    <row r="110" spans="1:9" ht="12.75">
      <c r="A110" s="147"/>
      <c r="B110" s="115"/>
      <c r="H110" s="3"/>
      <c r="I110" s="8"/>
    </row>
    <row r="111" spans="1:11" s="2" customFormat="1" ht="12.75">
      <c r="A111" s="147" t="s">
        <v>370</v>
      </c>
      <c r="B111" s="115"/>
      <c r="C111" s="12" t="s">
        <v>69</v>
      </c>
      <c r="D111" s="2" t="s">
        <v>499</v>
      </c>
      <c r="H111" s="4" t="s">
        <v>18</v>
      </c>
      <c r="I111" s="141">
        <v>17268</v>
      </c>
      <c r="K111" s="192"/>
    </row>
    <row r="112" spans="1:9" ht="12.75">
      <c r="A112" s="147"/>
      <c r="B112" s="115" t="s">
        <v>236</v>
      </c>
      <c r="D112" s="17" t="s">
        <v>468</v>
      </c>
      <c r="H112" s="3"/>
      <c r="I112" s="8">
        <v>17268</v>
      </c>
    </row>
    <row r="113" spans="1:9" ht="12.75">
      <c r="A113" s="147"/>
      <c r="B113" s="115"/>
      <c r="H113" s="3"/>
      <c r="I113" s="8"/>
    </row>
    <row r="114" spans="1:11" s="2" customFormat="1" ht="12.75">
      <c r="A114" s="147" t="s">
        <v>371</v>
      </c>
      <c r="B114" s="115"/>
      <c r="C114" s="12" t="s">
        <v>70</v>
      </c>
      <c r="D114" s="2" t="s">
        <v>71</v>
      </c>
      <c r="H114" s="4" t="s">
        <v>9</v>
      </c>
      <c r="I114" s="9" t="s">
        <v>56</v>
      </c>
      <c r="K114" s="192"/>
    </row>
    <row r="115" spans="1:9" ht="12.75">
      <c r="A115" s="147"/>
      <c r="B115" s="115" t="s">
        <v>347</v>
      </c>
      <c r="D115" s="17" t="s">
        <v>500</v>
      </c>
      <c r="H115" s="3"/>
      <c r="I115" s="8"/>
    </row>
    <row r="116" spans="1:9" ht="12.75">
      <c r="A116" s="147"/>
      <c r="B116" s="115"/>
      <c r="D116" t="s">
        <v>72</v>
      </c>
      <c r="H116" s="3"/>
      <c r="I116" s="8"/>
    </row>
    <row r="117" spans="1:9" ht="12.75">
      <c r="A117" s="147"/>
      <c r="B117" s="115"/>
      <c r="H117" s="3"/>
      <c r="I117" s="8"/>
    </row>
    <row r="118" spans="1:11" s="2" customFormat="1" ht="12.75">
      <c r="A118" s="147" t="s">
        <v>372</v>
      </c>
      <c r="B118" s="115"/>
      <c r="C118" s="2">
        <v>505</v>
      </c>
      <c r="D118" s="2" t="s">
        <v>73</v>
      </c>
      <c r="H118" s="4" t="s">
        <v>9</v>
      </c>
      <c r="I118" s="141">
        <f>SUM(I119:I126)</f>
        <v>154841</v>
      </c>
      <c r="K118" s="192"/>
    </row>
    <row r="119" spans="1:9" ht="12.75">
      <c r="A119" s="147"/>
      <c r="B119" s="115" t="s">
        <v>237</v>
      </c>
      <c r="D119" s="17" t="s">
        <v>501</v>
      </c>
      <c r="H119" s="3"/>
      <c r="I119" s="8">
        <v>27302</v>
      </c>
    </row>
    <row r="120" spans="1:9" ht="12.75">
      <c r="A120" s="147"/>
      <c r="B120" s="115" t="s">
        <v>238</v>
      </c>
      <c r="D120" t="s">
        <v>75</v>
      </c>
      <c r="H120" s="3"/>
      <c r="I120" s="8">
        <v>2050</v>
      </c>
    </row>
    <row r="121" spans="1:9" ht="12.75">
      <c r="A121" s="147"/>
      <c r="B121" s="115" t="s">
        <v>206</v>
      </c>
      <c r="D121" s="17" t="s">
        <v>489</v>
      </c>
      <c r="H121" s="3"/>
      <c r="I121" s="8">
        <v>81291</v>
      </c>
    </row>
    <row r="122" spans="1:9" ht="12.75">
      <c r="A122" s="147"/>
      <c r="B122" s="115" t="s">
        <v>239</v>
      </c>
      <c r="D122" s="17" t="s">
        <v>408</v>
      </c>
      <c r="F122" s="2"/>
      <c r="H122" s="3"/>
      <c r="I122" s="8">
        <v>2123</v>
      </c>
    </row>
    <row r="123" spans="1:9" ht="12.75">
      <c r="A123" s="147"/>
      <c r="B123" s="115" t="s">
        <v>240</v>
      </c>
      <c r="D123" t="s">
        <v>77</v>
      </c>
      <c r="F123" s="2"/>
      <c r="H123" s="3"/>
      <c r="I123" s="8">
        <v>1659</v>
      </c>
    </row>
    <row r="124" spans="1:9" ht="12.75">
      <c r="A124" s="147"/>
      <c r="B124" s="115" t="s">
        <v>454</v>
      </c>
      <c r="D124" s="17" t="s">
        <v>502</v>
      </c>
      <c r="F124" s="2"/>
      <c r="H124" s="3"/>
      <c r="I124" s="8">
        <v>13105</v>
      </c>
    </row>
    <row r="125" spans="1:9" ht="12.75">
      <c r="A125" s="147"/>
      <c r="B125" s="115"/>
      <c r="D125" t="s">
        <v>79</v>
      </c>
      <c r="H125" s="3"/>
      <c r="I125" s="8">
        <v>4197</v>
      </c>
    </row>
    <row r="126" spans="1:9" ht="12.75">
      <c r="A126" s="147"/>
      <c r="B126" s="115"/>
      <c r="D126" s="17" t="s">
        <v>503</v>
      </c>
      <c r="H126" s="3"/>
      <c r="I126" s="8">
        <v>23114</v>
      </c>
    </row>
    <row r="127" spans="1:8" ht="12.75">
      <c r="A127" s="147"/>
      <c r="B127" s="115"/>
      <c r="D127" t="s">
        <v>81</v>
      </c>
      <c r="H127" s="3"/>
    </row>
    <row r="128" spans="1:9" ht="12.75">
      <c r="A128" s="147"/>
      <c r="B128" s="115"/>
      <c r="H128" s="3"/>
      <c r="I128" s="8"/>
    </row>
    <row r="129" spans="1:11" s="2" customFormat="1" ht="12.75">
      <c r="A129" s="147" t="s">
        <v>373</v>
      </c>
      <c r="B129" s="115"/>
      <c r="C129" s="2">
        <v>1111</v>
      </c>
      <c r="D129" s="43" t="s">
        <v>504</v>
      </c>
      <c r="H129" s="4" t="s">
        <v>9</v>
      </c>
      <c r="I129" s="141">
        <v>108000</v>
      </c>
      <c r="K129" s="192"/>
    </row>
    <row r="130" spans="1:9" ht="12.75">
      <c r="A130" s="147"/>
      <c r="B130" s="115" t="s">
        <v>212</v>
      </c>
      <c r="D130" s="17" t="s">
        <v>505</v>
      </c>
      <c r="H130" s="3"/>
      <c r="I130" s="8">
        <v>108000</v>
      </c>
    </row>
    <row r="131" spans="1:9" ht="12.75">
      <c r="A131" s="147"/>
      <c r="B131" s="115"/>
      <c r="D131" s="17" t="s">
        <v>418</v>
      </c>
      <c r="H131" s="3"/>
      <c r="I131" s="8"/>
    </row>
    <row r="132" spans="1:9" ht="12.75">
      <c r="A132" s="147"/>
      <c r="B132" s="115"/>
      <c r="H132" s="3"/>
      <c r="I132" s="8"/>
    </row>
    <row r="133" spans="1:11" s="2" customFormat="1" ht="12.75">
      <c r="A133" s="147" t="s">
        <v>374</v>
      </c>
      <c r="B133" s="115"/>
      <c r="C133" s="2">
        <v>315</v>
      </c>
      <c r="D133" s="2" t="s">
        <v>15</v>
      </c>
      <c r="H133" s="4" t="s">
        <v>9</v>
      </c>
      <c r="I133" s="15" t="s">
        <v>88</v>
      </c>
      <c r="K133" s="192"/>
    </row>
    <row r="134" spans="1:9" ht="12.75">
      <c r="A134" s="147"/>
      <c r="B134" s="115" t="s">
        <v>200</v>
      </c>
      <c r="D134" s="17" t="s">
        <v>436</v>
      </c>
      <c r="H134" s="3"/>
      <c r="I134" s="16" t="s">
        <v>88</v>
      </c>
    </row>
    <row r="135" spans="1:9" ht="12.75">
      <c r="A135" s="147"/>
      <c r="B135" s="115"/>
      <c r="H135" s="3"/>
      <c r="I135" s="8"/>
    </row>
    <row r="136" spans="1:11" s="2" customFormat="1" ht="12.75">
      <c r="A136" s="147" t="s">
        <v>375</v>
      </c>
      <c r="B136" s="115"/>
      <c r="C136" s="2">
        <v>39</v>
      </c>
      <c r="D136" s="2" t="s">
        <v>90</v>
      </c>
      <c r="H136" s="4" t="s">
        <v>9</v>
      </c>
      <c r="I136" s="141">
        <f>I137+I138</f>
        <v>32833</v>
      </c>
      <c r="K136" s="192"/>
    </row>
    <row r="137" spans="1:11" ht="12.75">
      <c r="A137" s="147"/>
      <c r="B137" s="115" t="s">
        <v>455</v>
      </c>
      <c r="D137" s="17" t="s">
        <v>437</v>
      </c>
      <c r="H137" s="3"/>
      <c r="I137" s="8">
        <v>29420</v>
      </c>
      <c r="K137" s="192"/>
    </row>
    <row r="138" spans="1:11" ht="12.75">
      <c r="A138" s="147"/>
      <c r="B138" s="115"/>
      <c r="D138" s="17" t="s">
        <v>492</v>
      </c>
      <c r="H138" s="3"/>
      <c r="I138" s="8">
        <v>3413</v>
      </c>
      <c r="K138" s="192"/>
    </row>
    <row r="139" spans="1:9" ht="12.75">
      <c r="A139" s="147"/>
      <c r="B139" s="115"/>
      <c r="H139" s="3"/>
      <c r="I139" s="8"/>
    </row>
    <row r="140" spans="1:9" ht="13.5" thickBot="1">
      <c r="A140" s="147"/>
      <c r="B140" s="115"/>
      <c r="H140" s="3"/>
      <c r="I140" s="8"/>
    </row>
    <row r="141" spans="1:11" s="2" customFormat="1" ht="12.75">
      <c r="A141" s="153" t="s">
        <v>376</v>
      </c>
      <c r="B141" s="154"/>
      <c r="C141" s="155">
        <v>25</v>
      </c>
      <c r="D141" s="155" t="s">
        <v>93</v>
      </c>
      <c r="E141" s="155"/>
      <c r="F141" s="155"/>
      <c r="G141" s="155"/>
      <c r="H141" s="156" t="s">
        <v>9</v>
      </c>
      <c r="I141" s="157">
        <f>SUM(I142:I149)</f>
        <v>467000</v>
      </c>
      <c r="J141" s="155"/>
      <c r="K141" s="192"/>
    </row>
    <row r="142" spans="1:11" ht="12.75">
      <c r="A142" s="159"/>
      <c r="B142" s="115" t="s">
        <v>209</v>
      </c>
      <c r="C142" s="160"/>
      <c r="D142" s="161" t="s">
        <v>506</v>
      </c>
      <c r="E142" s="160"/>
      <c r="F142" s="160"/>
      <c r="G142" s="160"/>
      <c r="H142" s="81"/>
      <c r="I142" s="162">
        <v>212933</v>
      </c>
      <c r="J142" s="160"/>
      <c r="K142" s="88"/>
    </row>
    <row r="143" spans="1:10" ht="12.75">
      <c r="A143" s="159"/>
      <c r="B143" s="115" t="s">
        <v>212</v>
      </c>
      <c r="C143" s="160"/>
      <c r="D143" s="161" t="s">
        <v>505</v>
      </c>
      <c r="E143" s="86"/>
      <c r="F143" s="86"/>
      <c r="G143" s="160"/>
      <c r="H143" s="81"/>
      <c r="I143" s="162">
        <v>20400</v>
      </c>
      <c r="J143" s="160"/>
    </row>
    <row r="144" spans="1:11" ht="12.75">
      <c r="A144" s="159"/>
      <c r="B144" s="115" t="s">
        <v>224</v>
      </c>
      <c r="C144" s="160"/>
      <c r="D144" s="161" t="s">
        <v>53</v>
      </c>
      <c r="E144" s="160"/>
      <c r="F144" s="160"/>
      <c r="G144" s="160"/>
      <c r="H144" s="81"/>
      <c r="I144" s="18">
        <v>9500</v>
      </c>
      <c r="J144" s="160"/>
      <c r="K144" s="88"/>
    </row>
    <row r="145" spans="1:11" ht="12.75">
      <c r="A145" s="159"/>
      <c r="B145" s="115" t="s">
        <v>226</v>
      </c>
      <c r="C145" s="160"/>
      <c r="D145" s="161" t="s">
        <v>95</v>
      </c>
      <c r="E145" s="160"/>
      <c r="F145" s="160"/>
      <c r="G145" s="160"/>
      <c r="H145" s="81"/>
      <c r="I145" s="18"/>
      <c r="J145" s="160"/>
      <c r="K145" s="88"/>
    </row>
    <row r="146" spans="1:11" ht="12.75">
      <c r="A146" s="159"/>
      <c r="B146" s="115"/>
      <c r="C146" s="160"/>
      <c r="D146" s="161" t="s">
        <v>606</v>
      </c>
      <c r="E146" s="160"/>
      <c r="F146" s="160"/>
      <c r="G146" s="160"/>
      <c r="H146" s="81"/>
      <c r="I146" s="18"/>
      <c r="J146" s="160"/>
      <c r="K146" s="88"/>
    </row>
    <row r="147" spans="1:11" ht="12.75">
      <c r="A147" s="159"/>
      <c r="B147" s="115"/>
      <c r="C147" s="160"/>
      <c r="D147" s="161" t="s">
        <v>607</v>
      </c>
      <c r="E147" s="160"/>
      <c r="F147" s="160"/>
      <c r="G147" s="160"/>
      <c r="H147" s="81"/>
      <c r="I147" s="18"/>
      <c r="J147" s="160"/>
      <c r="K147" s="88"/>
    </row>
    <row r="148" spans="1:10" ht="12.75">
      <c r="A148" s="159"/>
      <c r="B148" s="115"/>
      <c r="C148" s="160"/>
      <c r="D148" s="160" t="s">
        <v>98</v>
      </c>
      <c r="E148" s="160"/>
      <c r="F148" s="160"/>
      <c r="G148" s="160"/>
      <c r="H148" s="81"/>
      <c r="I148" s="18">
        <v>24311</v>
      </c>
      <c r="J148" s="160"/>
    </row>
    <row r="149" spans="1:10" ht="13.5" thickBot="1">
      <c r="A149" s="164"/>
      <c r="B149" s="165"/>
      <c r="C149" s="166"/>
      <c r="D149" s="167" t="s">
        <v>50</v>
      </c>
      <c r="E149" s="168"/>
      <c r="F149" s="168"/>
      <c r="G149" s="169"/>
      <c r="H149" s="170"/>
      <c r="I149" s="171">
        <v>199856</v>
      </c>
      <c r="J149" s="166"/>
    </row>
    <row r="150" spans="1:9" ht="13.5" thickBot="1">
      <c r="A150" s="147"/>
      <c r="B150" s="115"/>
      <c r="H150" s="3"/>
      <c r="I150" s="8"/>
    </row>
    <row r="151" spans="1:10" ht="12.75">
      <c r="A151" s="153" t="s">
        <v>376</v>
      </c>
      <c r="B151" s="156"/>
      <c r="C151" s="155">
        <v>25</v>
      </c>
      <c r="D151" s="155" t="s">
        <v>93</v>
      </c>
      <c r="E151" s="173"/>
      <c r="F151" s="173"/>
      <c r="G151" s="173"/>
      <c r="H151" s="174"/>
      <c r="I151" s="175" t="s">
        <v>88</v>
      </c>
      <c r="J151" s="173"/>
    </row>
    <row r="152" spans="1:10" ht="13.5" thickBot="1">
      <c r="A152" s="164"/>
      <c r="B152" s="177"/>
      <c r="C152" s="178"/>
      <c r="D152" s="179" t="s">
        <v>507</v>
      </c>
      <c r="E152" s="166"/>
      <c r="F152" s="166"/>
      <c r="G152" s="166"/>
      <c r="H152" s="180"/>
      <c r="I152" s="181"/>
      <c r="J152" s="166"/>
    </row>
    <row r="153" spans="1:9" ht="12.75">
      <c r="A153" s="147"/>
      <c r="B153" s="115"/>
      <c r="H153" s="3"/>
      <c r="I153" s="8"/>
    </row>
    <row r="154" spans="1:11" s="2" customFormat="1" ht="12" customHeight="1">
      <c r="A154" s="147" t="s">
        <v>377</v>
      </c>
      <c r="B154" s="115"/>
      <c r="C154" s="2">
        <v>9</v>
      </c>
      <c r="D154" s="2" t="s">
        <v>100</v>
      </c>
      <c r="H154" s="4" t="s">
        <v>9</v>
      </c>
      <c r="I154" s="141">
        <f>SUM(I155:I156)</f>
        <v>19395</v>
      </c>
      <c r="K154" s="192"/>
    </row>
    <row r="155" spans="1:9" ht="12.75">
      <c r="A155" s="147"/>
      <c r="B155" s="115" t="s">
        <v>460</v>
      </c>
      <c r="D155" s="17" t="s">
        <v>508</v>
      </c>
      <c r="H155" s="3"/>
      <c r="I155" s="8">
        <v>16395</v>
      </c>
    </row>
    <row r="156" spans="1:9" ht="12.75">
      <c r="A156" s="147"/>
      <c r="B156" s="115" t="s">
        <v>202</v>
      </c>
      <c r="D156" s="17" t="s">
        <v>13</v>
      </c>
      <c r="H156" s="3"/>
      <c r="I156" s="8">
        <v>3000</v>
      </c>
    </row>
    <row r="157" spans="1:9" ht="12.75">
      <c r="A157" s="147"/>
      <c r="B157" s="115"/>
      <c r="H157" s="3"/>
      <c r="I157" s="8"/>
    </row>
    <row r="158" spans="1:11" s="2" customFormat="1" ht="12.75">
      <c r="A158" s="147" t="s">
        <v>378</v>
      </c>
      <c r="B158" s="115"/>
      <c r="C158" s="12" t="s">
        <v>101</v>
      </c>
      <c r="D158" s="2" t="s">
        <v>102</v>
      </c>
      <c r="H158" s="4" t="s">
        <v>9</v>
      </c>
      <c r="I158" s="141">
        <f>I159+I161+I160</f>
        <v>151000</v>
      </c>
      <c r="K158" s="192"/>
    </row>
    <row r="159" spans="1:9" ht="12.75">
      <c r="A159" s="147"/>
      <c r="B159" s="115" t="s">
        <v>223</v>
      </c>
      <c r="D159" s="17" t="s">
        <v>509</v>
      </c>
      <c r="H159" s="3"/>
      <c r="I159" s="123">
        <v>34705</v>
      </c>
    </row>
    <row r="160" spans="1:9" ht="12.75">
      <c r="A160" s="147"/>
      <c r="B160" s="115" t="s">
        <v>311</v>
      </c>
      <c r="D160" s="17" t="s">
        <v>510</v>
      </c>
      <c r="H160" s="3"/>
      <c r="I160" s="123">
        <v>1295</v>
      </c>
    </row>
    <row r="161" spans="1:9" ht="12.75">
      <c r="A161" s="147"/>
      <c r="B161" s="115" t="s">
        <v>227</v>
      </c>
      <c r="D161" s="17" t="s">
        <v>511</v>
      </c>
      <c r="H161" s="3"/>
      <c r="I161" s="8">
        <v>115000</v>
      </c>
    </row>
    <row r="162" spans="1:9" ht="12.75">
      <c r="A162" s="147"/>
      <c r="B162" s="115"/>
      <c r="H162" s="3"/>
      <c r="I162" s="8"/>
    </row>
    <row r="163" spans="1:9" ht="12.75">
      <c r="A163" s="147"/>
      <c r="B163" s="115"/>
      <c r="H163" s="3"/>
      <c r="I163" s="8"/>
    </row>
    <row r="164" spans="1:11" s="2" customFormat="1" ht="12.75">
      <c r="A164" s="147" t="s">
        <v>379</v>
      </c>
      <c r="B164" s="115"/>
      <c r="D164" s="2" t="s">
        <v>105</v>
      </c>
      <c r="H164" s="4" t="s">
        <v>18</v>
      </c>
      <c r="I164" s="9" t="s">
        <v>106</v>
      </c>
      <c r="K164" s="192"/>
    </row>
    <row r="165" spans="1:9" ht="12.75">
      <c r="A165" s="147"/>
      <c r="B165" s="115"/>
      <c r="D165" t="s">
        <v>106</v>
      </c>
      <c r="H165" s="3"/>
      <c r="I165" s="8"/>
    </row>
    <row r="166" spans="1:9" ht="12.75">
      <c r="A166" s="147"/>
      <c r="B166" s="115"/>
      <c r="H166" s="3"/>
      <c r="I166" s="8"/>
    </row>
    <row r="167" spans="1:11" s="2" customFormat="1" ht="12.75">
      <c r="A167" s="147" t="s">
        <v>380</v>
      </c>
      <c r="B167" s="115"/>
      <c r="C167" s="2">
        <v>260</v>
      </c>
      <c r="D167" s="2" t="s">
        <v>107</v>
      </c>
      <c r="H167" s="4" t="s">
        <v>18</v>
      </c>
      <c r="I167" s="141">
        <v>30144</v>
      </c>
      <c r="K167" s="192"/>
    </row>
    <row r="168" spans="1:9" ht="12.75">
      <c r="A168" s="147"/>
      <c r="B168" s="115" t="s">
        <v>232</v>
      </c>
      <c r="D168" t="s">
        <v>108</v>
      </c>
      <c r="H168" s="3"/>
      <c r="I168" s="8">
        <v>30144</v>
      </c>
    </row>
    <row r="169" spans="1:9" ht="12.75">
      <c r="A169" s="147"/>
      <c r="B169" s="115"/>
      <c r="H169" s="3"/>
      <c r="I169" s="8"/>
    </row>
    <row r="170" spans="1:11" s="2" customFormat="1" ht="12.75">
      <c r="A170" s="147" t="s">
        <v>381</v>
      </c>
      <c r="B170" s="115"/>
      <c r="C170" s="2" t="s">
        <v>109</v>
      </c>
      <c r="H170" s="4" t="s">
        <v>9</v>
      </c>
      <c r="I170" s="141">
        <f>SUM(I171:I180)</f>
        <v>446131</v>
      </c>
      <c r="K170" s="192"/>
    </row>
    <row r="171" spans="1:9" ht="12.75">
      <c r="A171" s="147"/>
      <c r="B171" s="115" t="s">
        <v>245</v>
      </c>
      <c r="D171" s="125" t="s">
        <v>110</v>
      </c>
      <c r="H171" s="3"/>
      <c r="I171" s="123">
        <v>50856</v>
      </c>
    </row>
    <row r="172" spans="1:9" ht="12.75">
      <c r="A172" s="147"/>
      <c r="B172" s="115" t="s">
        <v>211</v>
      </c>
      <c r="D172" s="17" t="s">
        <v>156</v>
      </c>
      <c r="H172" s="3"/>
      <c r="I172" s="188">
        <f>133836-7094</f>
        <v>126742</v>
      </c>
    </row>
    <row r="173" spans="1:9" ht="12.75">
      <c r="A173" s="147"/>
      <c r="B173" s="115" t="s">
        <v>461</v>
      </c>
      <c r="D173" s="17" t="s">
        <v>438</v>
      </c>
      <c r="H173" s="3"/>
      <c r="I173" s="8">
        <v>12065</v>
      </c>
    </row>
    <row r="174" spans="1:9" ht="12.75">
      <c r="A174" s="147"/>
      <c r="B174" s="115" t="s">
        <v>340</v>
      </c>
      <c r="D174" s="17" t="s">
        <v>342</v>
      </c>
      <c r="H174" s="3"/>
      <c r="I174" s="8">
        <v>26181</v>
      </c>
    </row>
    <row r="175" spans="1:9" ht="12.75">
      <c r="A175" s="147"/>
      <c r="B175" s="115" t="s">
        <v>247</v>
      </c>
      <c r="C175" t="s">
        <v>7</v>
      </c>
      <c r="D175" s="17" t="s">
        <v>512</v>
      </c>
      <c r="H175" s="3"/>
      <c r="I175" s="8">
        <v>39411</v>
      </c>
    </row>
    <row r="176" spans="1:11" ht="12.75">
      <c r="A176" s="147"/>
      <c r="B176" s="115" t="s">
        <v>588</v>
      </c>
      <c r="D176" s="17" t="s">
        <v>587</v>
      </c>
      <c r="H176" s="3"/>
      <c r="I176" s="8">
        <v>13300</v>
      </c>
      <c r="K176" s="88"/>
    </row>
    <row r="177" spans="1:9" ht="12.75">
      <c r="A177" s="147"/>
      <c r="B177" s="115" t="s">
        <v>200</v>
      </c>
      <c r="D177" s="17" t="s">
        <v>513</v>
      </c>
      <c r="H177" s="3"/>
      <c r="I177" s="8">
        <v>124598</v>
      </c>
    </row>
    <row r="178" spans="1:9" ht="12.75">
      <c r="A178" s="147"/>
      <c r="B178" s="115" t="s">
        <v>200</v>
      </c>
      <c r="D178" s="17" t="s">
        <v>462</v>
      </c>
      <c r="H178" s="3"/>
      <c r="I178" s="8">
        <v>877</v>
      </c>
    </row>
    <row r="179" spans="1:9" ht="12.75">
      <c r="A179" s="147"/>
      <c r="B179" s="115"/>
      <c r="D179" t="s">
        <v>117</v>
      </c>
      <c r="H179" s="3"/>
      <c r="I179" s="8">
        <v>28841</v>
      </c>
    </row>
    <row r="180" spans="1:9" ht="12.75">
      <c r="A180" s="147"/>
      <c r="B180" s="115"/>
      <c r="D180" t="s">
        <v>118</v>
      </c>
      <c r="H180" s="3"/>
      <c r="I180" s="8">
        <v>23260</v>
      </c>
    </row>
    <row r="181" spans="1:9" ht="12.75">
      <c r="A181" s="147"/>
      <c r="B181" s="115"/>
      <c r="H181" s="3"/>
      <c r="I181" s="8"/>
    </row>
    <row r="182" spans="1:11" s="2" customFormat="1" ht="12.75">
      <c r="A182" s="147" t="s">
        <v>382</v>
      </c>
      <c r="B182" s="115"/>
      <c r="C182" s="2">
        <v>89</v>
      </c>
      <c r="D182" s="2" t="s">
        <v>119</v>
      </c>
      <c r="H182" s="4" t="s">
        <v>9</v>
      </c>
      <c r="I182" s="9" t="s">
        <v>56</v>
      </c>
      <c r="K182" s="192"/>
    </row>
    <row r="183" spans="1:9" ht="12.75">
      <c r="A183" s="147"/>
      <c r="B183" s="115" t="s">
        <v>347</v>
      </c>
      <c r="D183" s="17" t="s">
        <v>608</v>
      </c>
      <c r="H183" s="3"/>
      <c r="I183" s="8"/>
    </row>
    <row r="184" spans="1:9" ht="12.75">
      <c r="A184" s="147"/>
      <c r="B184" s="115"/>
      <c r="H184" s="3"/>
      <c r="I184" s="8"/>
    </row>
    <row r="185" spans="1:11" s="2" customFormat="1" ht="12.75">
      <c r="A185" s="147" t="s">
        <v>383</v>
      </c>
      <c r="B185" s="115"/>
      <c r="C185" s="2">
        <v>395</v>
      </c>
      <c r="D185" s="2" t="s">
        <v>120</v>
      </c>
      <c r="H185" s="4" t="s">
        <v>9</v>
      </c>
      <c r="I185" s="141">
        <v>28215</v>
      </c>
      <c r="K185" s="192"/>
    </row>
    <row r="186" spans="1:9" ht="12.75">
      <c r="A186" s="147"/>
      <c r="B186" s="115" t="s">
        <v>206</v>
      </c>
      <c r="D186" s="17" t="s">
        <v>489</v>
      </c>
      <c r="H186" s="3"/>
      <c r="I186" s="8">
        <v>28215</v>
      </c>
    </row>
    <row r="187" spans="1:9" ht="12.75">
      <c r="A187" s="147"/>
      <c r="B187" s="115"/>
      <c r="H187" s="3"/>
      <c r="I187" s="8"/>
    </row>
    <row r="188" spans="1:9" ht="12.75">
      <c r="A188" s="147"/>
      <c r="B188" s="115"/>
      <c r="H188" s="3"/>
      <c r="I188" s="8"/>
    </row>
    <row r="189" spans="1:11" s="2" customFormat="1" ht="12.75">
      <c r="A189" s="147" t="s">
        <v>384</v>
      </c>
      <c r="B189" s="115"/>
      <c r="C189" s="2">
        <v>10</v>
      </c>
      <c r="D189" s="2" t="s">
        <v>126</v>
      </c>
      <c r="H189" s="4" t="s">
        <v>9</v>
      </c>
      <c r="I189" s="141">
        <f>SUM(I190:I194)</f>
        <v>60648</v>
      </c>
      <c r="K189" s="192"/>
    </row>
    <row r="190" spans="1:9" ht="12.75">
      <c r="A190" s="147"/>
      <c r="B190" s="115" t="s">
        <v>460</v>
      </c>
      <c r="D190" s="17" t="s">
        <v>514</v>
      </c>
      <c r="H190" s="3"/>
      <c r="I190" s="8">
        <v>33608</v>
      </c>
    </row>
    <row r="191" spans="1:9" ht="12.75">
      <c r="A191" s="147"/>
      <c r="B191" s="115" t="s">
        <v>249</v>
      </c>
      <c r="D191" t="s">
        <v>128</v>
      </c>
      <c r="H191" s="3"/>
      <c r="I191" s="8">
        <v>7036</v>
      </c>
    </row>
    <row r="192" spans="1:9" ht="12.75">
      <c r="A192" s="147"/>
      <c r="B192" s="115" t="s">
        <v>250</v>
      </c>
      <c r="D192" t="s">
        <v>129</v>
      </c>
      <c r="H192" s="3"/>
      <c r="I192" s="8">
        <v>4260</v>
      </c>
    </row>
    <row r="193" spans="1:9" ht="12.75">
      <c r="A193" s="147"/>
      <c r="B193" s="115"/>
      <c r="D193" t="s">
        <v>83</v>
      </c>
      <c r="H193" s="3"/>
      <c r="I193" s="8">
        <v>14588</v>
      </c>
    </row>
    <row r="194" spans="1:9" ht="12.75">
      <c r="A194" s="147"/>
      <c r="B194" s="115"/>
      <c r="D194" s="17" t="s">
        <v>515</v>
      </c>
      <c r="H194" s="3"/>
      <c r="I194" s="8">
        <v>1156</v>
      </c>
    </row>
    <row r="195" spans="1:9" ht="12.75">
      <c r="A195" s="147"/>
      <c r="B195" s="115"/>
      <c r="H195" s="3"/>
      <c r="I195" s="8"/>
    </row>
    <row r="196" spans="1:9" ht="12.75">
      <c r="A196" s="147" t="s">
        <v>384</v>
      </c>
      <c r="B196" s="115"/>
      <c r="C196" s="2">
        <v>14</v>
      </c>
      <c r="D196" s="2" t="s">
        <v>126</v>
      </c>
      <c r="H196" s="4" t="s">
        <v>18</v>
      </c>
      <c r="I196" s="9" t="s">
        <v>88</v>
      </c>
    </row>
    <row r="197" spans="1:9" ht="12.75">
      <c r="A197" s="147"/>
      <c r="B197" s="115"/>
      <c r="H197" s="3"/>
      <c r="I197" s="8"/>
    </row>
    <row r="198" spans="1:11" s="2" customFormat="1" ht="12.75">
      <c r="A198" s="147" t="s">
        <v>385</v>
      </c>
      <c r="B198" s="115"/>
      <c r="C198" s="2">
        <v>11</v>
      </c>
      <c r="D198" s="2" t="s">
        <v>132</v>
      </c>
      <c r="H198" s="4" t="s">
        <v>9</v>
      </c>
      <c r="I198" s="141">
        <v>30000</v>
      </c>
      <c r="K198" s="192"/>
    </row>
    <row r="199" spans="1:9" ht="12.75">
      <c r="A199" s="147"/>
      <c r="B199" s="115" t="s">
        <v>251</v>
      </c>
      <c r="D199" t="s">
        <v>133</v>
      </c>
      <c r="H199" s="3"/>
      <c r="I199" s="8">
        <v>30000</v>
      </c>
    </row>
    <row r="200" spans="1:9" ht="12.75">
      <c r="A200" s="147"/>
      <c r="B200" s="115"/>
      <c r="H200" s="3"/>
      <c r="I200" s="8"/>
    </row>
    <row r="201" spans="1:11" s="2" customFormat="1" ht="12.75">
      <c r="A201" s="147" t="s">
        <v>386</v>
      </c>
      <c r="B201" s="115"/>
      <c r="C201" s="2">
        <v>15</v>
      </c>
      <c r="D201" s="2" t="s">
        <v>516</v>
      </c>
      <c r="H201" s="4" t="s">
        <v>9</v>
      </c>
      <c r="I201" s="141">
        <f>I202</f>
        <v>18800</v>
      </c>
      <c r="K201" s="192"/>
    </row>
    <row r="202" spans="1:9" ht="12.75">
      <c r="A202" s="150"/>
      <c r="B202" s="115" t="s">
        <v>212</v>
      </c>
      <c r="D202" s="17" t="s">
        <v>505</v>
      </c>
      <c r="H202" s="3"/>
      <c r="I202" s="8">
        <v>18800</v>
      </c>
    </row>
    <row r="203" spans="1:9" ht="12.75">
      <c r="A203" s="150"/>
      <c r="B203" s="117"/>
      <c r="D203" s="17" t="s">
        <v>418</v>
      </c>
      <c r="H203" s="3"/>
      <c r="I203" s="8"/>
    </row>
    <row r="204" spans="1:9" ht="12.75">
      <c r="A204" s="147"/>
      <c r="B204" s="115"/>
      <c r="H204" s="3"/>
      <c r="I204" s="8"/>
    </row>
    <row r="205" spans="1:11" s="2" customFormat="1" ht="12.75">
      <c r="A205" s="147" t="s">
        <v>387</v>
      </c>
      <c r="B205" s="115"/>
      <c r="C205" s="2">
        <v>1305</v>
      </c>
      <c r="D205" s="2" t="s">
        <v>517</v>
      </c>
      <c r="H205" s="4" t="s">
        <v>9</v>
      </c>
      <c r="I205" s="141">
        <v>8500</v>
      </c>
      <c r="K205" s="192"/>
    </row>
    <row r="206" spans="1:9" ht="12.75">
      <c r="A206" s="147"/>
      <c r="B206" s="115" t="s">
        <v>237</v>
      </c>
      <c r="D206" s="17" t="s">
        <v>518</v>
      </c>
      <c r="H206" s="3"/>
      <c r="I206" s="8">
        <v>8500</v>
      </c>
    </row>
    <row r="207" spans="1:9" ht="12.75">
      <c r="A207" s="147"/>
      <c r="B207" s="115"/>
      <c r="H207" s="3"/>
      <c r="I207" s="8"/>
    </row>
    <row r="208" spans="1:11" s="2" customFormat="1" ht="12.75">
      <c r="A208" s="151" t="s">
        <v>388</v>
      </c>
      <c r="B208" s="119"/>
      <c r="C208" s="43">
        <v>765</v>
      </c>
      <c r="D208" s="43" t="s">
        <v>151</v>
      </c>
      <c r="E208" s="43"/>
      <c r="F208" s="43"/>
      <c r="G208" s="43"/>
      <c r="H208" s="44" t="s">
        <v>18</v>
      </c>
      <c r="I208" s="141">
        <f>SUM(I209:I209)</f>
        <v>13430</v>
      </c>
      <c r="K208" s="192"/>
    </row>
    <row r="209" spans="1:9" ht="12.75">
      <c r="A209" s="147"/>
      <c r="B209" s="115" t="s">
        <v>242</v>
      </c>
      <c r="D209" s="42" t="s">
        <v>82</v>
      </c>
      <c r="H209" s="3"/>
      <c r="I209" s="18">
        <v>13430</v>
      </c>
    </row>
    <row r="210" spans="1:9" ht="12.75">
      <c r="A210" s="147"/>
      <c r="B210" s="115"/>
      <c r="D210" s="42"/>
      <c r="H210" s="3"/>
      <c r="I210" s="18"/>
    </row>
    <row r="211" spans="1:11" s="2" customFormat="1" ht="12.75">
      <c r="A211" s="147" t="s">
        <v>389</v>
      </c>
      <c r="B211" s="115"/>
      <c r="C211" s="2">
        <v>300</v>
      </c>
      <c r="D211" s="2" t="s">
        <v>152</v>
      </c>
      <c r="H211" s="4" t="s">
        <v>9</v>
      </c>
      <c r="I211" s="141">
        <f>SUM(I212)</f>
        <v>51679</v>
      </c>
      <c r="K211" s="192"/>
    </row>
    <row r="212" spans="1:9" ht="12.75">
      <c r="A212" s="147"/>
      <c r="B212" s="115" t="s">
        <v>254</v>
      </c>
      <c r="D212" t="s">
        <v>153</v>
      </c>
      <c r="H212" s="3"/>
      <c r="I212" s="18">
        <v>51679</v>
      </c>
    </row>
    <row r="213" spans="1:9" ht="12.75">
      <c r="A213" s="147"/>
      <c r="B213" s="115"/>
      <c r="D213" s="17" t="s">
        <v>519</v>
      </c>
      <c r="H213" s="3"/>
      <c r="I213" s="18"/>
    </row>
    <row r="214" spans="1:9" ht="12.75">
      <c r="A214" s="147"/>
      <c r="B214" s="115"/>
      <c r="H214" s="3"/>
      <c r="I214" s="18"/>
    </row>
    <row r="215" spans="1:9" ht="12.75">
      <c r="A215" s="147" t="s">
        <v>390</v>
      </c>
      <c r="B215" s="117"/>
      <c r="C215" s="2">
        <v>240</v>
      </c>
      <c r="D215" s="2" t="s">
        <v>170</v>
      </c>
      <c r="H215" s="4" t="s">
        <v>18</v>
      </c>
      <c r="I215" s="9" t="s">
        <v>56</v>
      </c>
    </row>
    <row r="216" spans="1:9" ht="12.75">
      <c r="A216" s="150"/>
      <c r="B216" s="115" t="s">
        <v>200</v>
      </c>
      <c r="D216" s="17" t="s">
        <v>425</v>
      </c>
      <c r="H216" s="3"/>
      <c r="I216" s="18"/>
    </row>
    <row r="217" spans="1:9" ht="12.75">
      <c r="A217" s="150"/>
      <c r="B217" s="117"/>
      <c r="H217" s="3"/>
      <c r="I217" s="18"/>
    </row>
    <row r="218" spans="1:9" ht="12.75">
      <c r="A218" s="147" t="s">
        <v>391</v>
      </c>
      <c r="B218" s="117"/>
      <c r="C218" s="2">
        <v>75</v>
      </c>
      <c r="D218" s="2" t="s">
        <v>154</v>
      </c>
      <c r="H218" s="4" t="s">
        <v>18</v>
      </c>
      <c r="I218" s="141">
        <f>I219+I220</f>
        <v>43806</v>
      </c>
    </row>
    <row r="219" spans="1:9" ht="12.75">
      <c r="A219" s="147"/>
      <c r="B219" s="115" t="s">
        <v>214</v>
      </c>
      <c r="D219" t="s">
        <v>155</v>
      </c>
      <c r="H219" s="3"/>
      <c r="I219" s="18">
        <v>40806</v>
      </c>
    </row>
    <row r="220" spans="1:9" ht="12.75">
      <c r="A220" s="147"/>
      <c r="B220" s="115" t="s">
        <v>211</v>
      </c>
      <c r="D220" t="s">
        <v>156</v>
      </c>
      <c r="H220" s="3"/>
      <c r="I220" s="18">
        <v>3000</v>
      </c>
    </row>
    <row r="221" spans="1:9" ht="12.75">
      <c r="A221" s="147"/>
      <c r="B221" s="117"/>
      <c r="H221" s="3"/>
      <c r="I221" s="18"/>
    </row>
    <row r="222" spans="1:9" ht="12.75">
      <c r="A222" s="147" t="s">
        <v>392</v>
      </c>
      <c r="B222" s="117"/>
      <c r="C222" s="2">
        <v>49</v>
      </c>
      <c r="D222" s="2" t="s">
        <v>161</v>
      </c>
      <c r="H222" s="4" t="s">
        <v>9</v>
      </c>
      <c r="I222" s="141">
        <f>I223</f>
        <v>2600</v>
      </c>
    </row>
    <row r="223" spans="1:9" ht="12.75">
      <c r="A223" s="147"/>
      <c r="B223" s="117"/>
      <c r="D223" s="121" t="s">
        <v>172</v>
      </c>
      <c r="E223" s="121"/>
      <c r="F223" s="121"/>
      <c r="H223" s="3"/>
      <c r="I223" s="124">
        <v>2600</v>
      </c>
    </row>
    <row r="224" spans="1:9" ht="12.75">
      <c r="A224" s="147"/>
      <c r="B224" s="117"/>
      <c r="H224" s="3"/>
      <c r="I224" s="18"/>
    </row>
    <row r="225" spans="1:11" ht="12.75">
      <c r="A225" s="147" t="s">
        <v>392</v>
      </c>
      <c r="B225" s="117"/>
      <c r="C225" s="2">
        <v>61</v>
      </c>
      <c r="D225" s="2" t="s">
        <v>162</v>
      </c>
      <c r="H225" s="4" t="s">
        <v>9</v>
      </c>
      <c r="I225" s="141">
        <f>SUM(I226:I233)</f>
        <v>213421</v>
      </c>
      <c r="K225" s="192"/>
    </row>
    <row r="226" spans="1:11" ht="12.75">
      <c r="A226" s="147"/>
      <c r="B226" s="115" t="s">
        <v>455</v>
      </c>
      <c r="D226" s="17" t="s">
        <v>437</v>
      </c>
      <c r="H226" s="3"/>
      <c r="I226" s="18">
        <v>52164</v>
      </c>
      <c r="K226" s="192"/>
    </row>
    <row r="227" spans="1:11" ht="12.75">
      <c r="A227" s="147"/>
      <c r="B227" s="115" t="s">
        <v>256</v>
      </c>
      <c r="D227" t="s">
        <v>164</v>
      </c>
      <c r="H227" s="3"/>
      <c r="I227" s="18">
        <v>22156</v>
      </c>
      <c r="K227" s="192"/>
    </row>
    <row r="228" spans="1:9" ht="12.75">
      <c r="A228" s="147"/>
      <c r="B228" s="115" t="s">
        <v>205</v>
      </c>
      <c r="D228" t="s">
        <v>166</v>
      </c>
      <c r="H228" s="3"/>
      <c r="I228" s="18">
        <v>19724</v>
      </c>
    </row>
    <row r="229" spans="1:9" ht="12.75">
      <c r="A229" s="147"/>
      <c r="B229" s="115" t="s">
        <v>340</v>
      </c>
      <c r="D229" s="78" t="s">
        <v>342</v>
      </c>
      <c r="H229" s="3"/>
      <c r="I229" s="18">
        <v>4833</v>
      </c>
    </row>
    <row r="230" spans="1:9" ht="12.75">
      <c r="A230" s="147"/>
      <c r="B230" s="115"/>
      <c r="D230" s="78" t="s">
        <v>165</v>
      </c>
      <c r="H230" s="3"/>
      <c r="I230" s="18">
        <v>5630</v>
      </c>
    </row>
    <row r="231" spans="1:9" ht="12.75">
      <c r="A231" s="147"/>
      <c r="B231" s="115"/>
      <c r="D231" s="17" t="s">
        <v>83</v>
      </c>
      <c r="H231" s="3"/>
      <c r="I231" s="18">
        <v>56929</v>
      </c>
    </row>
    <row r="232" spans="1:9" ht="12.75">
      <c r="A232" s="147"/>
      <c r="B232" s="115"/>
      <c r="D232" t="s">
        <v>171</v>
      </c>
      <c r="H232" s="3"/>
      <c r="I232" s="18">
        <v>41079</v>
      </c>
    </row>
    <row r="233" spans="1:9" ht="12.75">
      <c r="A233" s="147"/>
      <c r="B233" s="117"/>
      <c r="D233" s="121" t="s">
        <v>50</v>
      </c>
      <c r="E233" s="99"/>
      <c r="F233" s="99"/>
      <c r="G233" s="42"/>
      <c r="H233" s="46"/>
      <c r="I233" s="124">
        <v>10906</v>
      </c>
    </row>
    <row r="234" spans="1:9" ht="12.75">
      <c r="A234" s="147"/>
      <c r="B234" s="115"/>
      <c r="H234" s="3"/>
      <c r="I234" s="18"/>
    </row>
    <row r="235" spans="1:11" s="2" customFormat="1" ht="12.75">
      <c r="A235" s="147" t="s">
        <v>393</v>
      </c>
      <c r="B235" s="115"/>
      <c r="C235" s="2">
        <v>240</v>
      </c>
      <c r="D235" s="2" t="s">
        <v>271</v>
      </c>
      <c r="H235" s="4" t="s">
        <v>9</v>
      </c>
      <c r="I235" s="143">
        <f>SUM(I237:I246)</f>
        <v>205048</v>
      </c>
      <c r="K235" s="192"/>
    </row>
    <row r="236" spans="1:9" ht="12.75">
      <c r="A236" s="147"/>
      <c r="B236" s="115"/>
      <c r="C236" t="s">
        <v>7</v>
      </c>
      <c r="D236" s="89" t="s">
        <v>410</v>
      </c>
      <c r="E236" s="89"/>
      <c r="F236" s="86"/>
      <c r="G236" s="86"/>
      <c r="H236" s="87"/>
      <c r="I236" s="47"/>
    </row>
    <row r="237" spans="1:9" ht="12.75">
      <c r="A237" s="147"/>
      <c r="B237" s="115"/>
      <c r="D237" s="88" t="s">
        <v>409</v>
      </c>
      <c r="E237" s="86"/>
      <c r="F237" s="86"/>
      <c r="G237" s="88"/>
      <c r="H237" s="19"/>
      <c r="I237" s="47">
        <v>351</v>
      </c>
    </row>
    <row r="238" spans="1:9" ht="12.75">
      <c r="A238" s="147"/>
      <c r="B238" s="115"/>
      <c r="D238" s="88" t="s">
        <v>411</v>
      </c>
      <c r="E238" s="86"/>
      <c r="F238" s="86"/>
      <c r="G238" s="88"/>
      <c r="H238" s="19"/>
      <c r="I238" s="47">
        <v>135</v>
      </c>
    </row>
    <row r="239" spans="1:9" ht="12.75">
      <c r="A239" s="147"/>
      <c r="B239" s="115"/>
      <c r="D239" s="90" t="s">
        <v>412</v>
      </c>
      <c r="E239" s="86"/>
      <c r="F239" s="86"/>
      <c r="G239" s="86"/>
      <c r="H239" s="87"/>
      <c r="I239" s="47"/>
    </row>
    <row r="240" spans="1:9" ht="12.75">
      <c r="A240" s="147"/>
      <c r="B240" s="115"/>
      <c r="C240" t="s">
        <v>7</v>
      </c>
      <c r="D240" s="103" t="s">
        <v>50</v>
      </c>
      <c r="E240" s="86"/>
      <c r="F240" s="86"/>
      <c r="G240" s="88"/>
      <c r="H240" s="19"/>
      <c r="I240" s="106">
        <v>137608</v>
      </c>
    </row>
    <row r="241" spans="1:9" ht="12.75">
      <c r="A241" s="147"/>
      <c r="B241" s="115"/>
      <c r="D241" s="91" t="s">
        <v>270</v>
      </c>
      <c r="E241" s="91"/>
      <c r="F241" s="92"/>
      <c r="G241" s="91"/>
      <c r="H241" s="98"/>
      <c r="I241" s="47">
        <v>40500</v>
      </c>
    </row>
    <row r="242" spans="1:9" ht="12.75">
      <c r="A242" s="147"/>
      <c r="B242" s="115"/>
      <c r="D242" s="91" t="s">
        <v>413</v>
      </c>
      <c r="E242" s="91"/>
      <c r="F242" s="92"/>
      <c r="G242" s="104"/>
      <c r="H242" s="98"/>
      <c r="I242" s="47">
        <v>1996</v>
      </c>
    </row>
    <row r="243" spans="1:9" ht="12.75">
      <c r="A243" s="147"/>
      <c r="B243" s="115"/>
      <c r="D243" s="91" t="s">
        <v>414</v>
      </c>
      <c r="E243" s="86"/>
      <c r="F243" s="126"/>
      <c r="G243" s="105"/>
      <c r="H243" s="47"/>
      <c r="I243" s="47">
        <v>24458</v>
      </c>
    </row>
    <row r="244" spans="1:11" ht="12.75">
      <c r="A244" s="147"/>
      <c r="B244" s="115"/>
      <c r="D244" s="91" t="s">
        <v>415</v>
      </c>
      <c r="E244" s="86"/>
      <c r="F244" s="126"/>
      <c r="G244" s="105"/>
      <c r="H244" s="18"/>
      <c r="I244" s="47" t="s">
        <v>524</v>
      </c>
      <c r="K244" s="88"/>
    </row>
    <row r="245" spans="1:11" ht="12.75">
      <c r="A245" s="147"/>
      <c r="B245" s="115"/>
      <c r="D245" s="91" t="s">
        <v>520</v>
      </c>
      <c r="E245" s="86"/>
      <c r="F245" s="126"/>
      <c r="G245" s="105"/>
      <c r="H245" s="18"/>
      <c r="I245" s="47" t="s">
        <v>524</v>
      </c>
      <c r="K245" s="88"/>
    </row>
    <row r="246" spans="1:11" ht="12.75">
      <c r="A246" s="147"/>
      <c r="B246" s="115"/>
      <c r="D246" s="91" t="s">
        <v>264</v>
      </c>
      <c r="E246" s="86"/>
      <c r="F246" s="126"/>
      <c r="G246" s="105"/>
      <c r="H246" s="18"/>
      <c r="I246" s="47" t="s">
        <v>524</v>
      </c>
      <c r="K246" s="88"/>
    </row>
    <row r="247" spans="1:9" ht="12.75">
      <c r="A247" s="147"/>
      <c r="B247" s="115"/>
      <c r="D247" s="90"/>
      <c r="E247" s="86"/>
      <c r="F247" s="126"/>
      <c r="G247" s="86"/>
      <c r="H247" s="18"/>
      <c r="I247" s="47"/>
    </row>
    <row r="248" spans="1:9" ht="12.75">
      <c r="A248" s="147"/>
      <c r="B248" s="115"/>
      <c r="D248" s="93" t="s">
        <v>416</v>
      </c>
      <c r="E248" s="86"/>
      <c r="F248" s="126"/>
      <c r="G248" s="86"/>
      <c r="H248" s="18"/>
      <c r="I248" s="47"/>
    </row>
    <row r="249" spans="1:9" ht="12.75">
      <c r="A249" s="147"/>
      <c r="B249" s="115"/>
      <c r="H249" s="3"/>
      <c r="I249" s="8"/>
    </row>
    <row r="250" spans="1:11" s="2" customFormat="1" ht="12.75">
      <c r="A250" s="147" t="s">
        <v>394</v>
      </c>
      <c r="B250" s="115"/>
      <c r="D250" s="2" t="s">
        <v>463</v>
      </c>
      <c r="H250" s="4" t="s">
        <v>9</v>
      </c>
      <c r="I250" s="141">
        <f>SUM(I251:I252)</f>
        <v>31739</v>
      </c>
      <c r="K250" s="192"/>
    </row>
    <row r="251" spans="1:9" ht="12.75">
      <c r="A251" s="147"/>
      <c r="B251" s="115" t="s">
        <v>200</v>
      </c>
      <c r="D251" t="s">
        <v>317</v>
      </c>
      <c r="H251" s="3"/>
      <c r="I251" s="8">
        <v>12973</v>
      </c>
    </row>
    <row r="252" spans="1:9" ht="12.75">
      <c r="A252" s="147"/>
      <c r="B252" s="115" t="s">
        <v>200</v>
      </c>
      <c r="D252" t="s">
        <v>316</v>
      </c>
      <c r="H252" s="3"/>
      <c r="I252" s="8">
        <v>18766</v>
      </c>
    </row>
    <row r="253" spans="1:9" ht="12.75">
      <c r="A253" s="147"/>
      <c r="B253" s="115"/>
      <c r="D253" s="20"/>
      <c r="H253" s="3"/>
      <c r="I253" s="8"/>
    </row>
    <row r="254" spans="1:11" s="2" customFormat="1" ht="12.75">
      <c r="A254" s="147" t="s">
        <v>395</v>
      </c>
      <c r="B254" s="115"/>
      <c r="C254" s="2">
        <v>401</v>
      </c>
      <c r="D254" s="2" t="s">
        <v>521</v>
      </c>
      <c r="H254" s="4" t="s">
        <v>9</v>
      </c>
      <c r="I254" s="141">
        <f>SUM(I258:I314)</f>
        <v>279429</v>
      </c>
      <c r="K254" s="192"/>
    </row>
    <row r="255" spans="1:11" s="2" customFormat="1" ht="12.75">
      <c r="A255" s="147"/>
      <c r="B255" s="115"/>
      <c r="D255" s="70" t="s">
        <v>522</v>
      </c>
      <c r="H255" s="4"/>
      <c r="I255" s="11"/>
      <c r="K255" s="192"/>
    </row>
    <row r="256" spans="1:11" s="20" customFormat="1" ht="11.25">
      <c r="A256" s="152"/>
      <c r="B256" s="120"/>
      <c r="D256" s="70" t="s">
        <v>318</v>
      </c>
      <c r="H256" s="71"/>
      <c r="I256" s="74"/>
      <c r="K256" s="194"/>
    </row>
    <row r="257" spans="1:11" s="2" customFormat="1" ht="12.75">
      <c r="A257" s="147"/>
      <c r="B257" s="115"/>
      <c r="D257" s="27" t="s">
        <v>523</v>
      </c>
      <c r="H257" s="4"/>
      <c r="I257" s="11"/>
      <c r="K257" s="192"/>
    </row>
    <row r="258" spans="1:9" ht="12.75">
      <c r="A258" s="147"/>
      <c r="B258" s="115"/>
      <c r="D258" s="102" t="s">
        <v>524</v>
      </c>
      <c r="F258" s="127"/>
      <c r="H258" s="3"/>
      <c r="I258" s="140">
        <v>0</v>
      </c>
    </row>
    <row r="259" spans="1:9" ht="12.75">
      <c r="A259" s="147"/>
      <c r="B259" s="117"/>
      <c r="D259" s="27" t="s">
        <v>123</v>
      </c>
      <c r="H259" s="3"/>
      <c r="I259" s="8" t="s">
        <v>7</v>
      </c>
    </row>
    <row r="260" spans="1:9" ht="12.75">
      <c r="A260" s="147"/>
      <c r="B260" s="115" t="s">
        <v>247</v>
      </c>
      <c r="D260" s="17" t="s">
        <v>512</v>
      </c>
      <c r="H260" s="3"/>
      <c r="I260" s="8">
        <v>55264</v>
      </c>
    </row>
    <row r="261" spans="1:9" ht="12.75">
      <c r="A261" s="147"/>
      <c r="B261" s="115"/>
      <c r="D261" s="27" t="s">
        <v>525</v>
      </c>
      <c r="H261" s="3"/>
      <c r="I261" s="8"/>
    </row>
    <row r="262" spans="1:9" ht="12.75">
      <c r="A262" s="147"/>
      <c r="B262" s="115"/>
      <c r="D262" t="s">
        <v>439</v>
      </c>
      <c r="F262" s="127"/>
      <c r="G262" s="25"/>
      <c r="H262" s="3"/>
      <c r="I262" s="8">
        <v>32572</v>
      </c>
    </row>
    <row r="263" spans="1:9" ht="12.75">
      <c r="A263" s="147"/>
      <c r="B263" s="115"/>
      <c r="D263" s="27" t="s">
        <v>526</v>
      </c>
      <c r="F263" s="30"/>
      <c r="H263" s="3"/>
      <c r="I263" s="8"/>
    </row>
    <row r="264" spans="1:9" ht="12.75">
      <c r="A264" s="147"/>
      <c r="B264" s="115"/>
      <c r="D264" s="28" t="s">
        <v>279</v>
      </c>
      <c r="F264" s="126">
        <v>20748</v>
      </c>
      <c r="H264" s="3"/>
      <c r="I264" s="8"/>
    </row>
    <row r="265" spans="1:9" ht="12.75">
      <c r="A265" s="147"/>
      <c r="B265" s="115"/>
      <c r="D265" s="31" t="s">
        <v>280</v>
      </c>
      <c r="F265" s="126">
        <v>2704</v>
      </c>
      <c r="H265" s="3"/>
      <c r="I265" s="8"/>
    </row>
    <row r="266" spans="1:9" ht="12.75">
      <c r="A266" s="147"/>
      <c r="B266" s="115"/>
      <c r="D266" s="28" t="s">
        <v>506</v>
      </c>
      <c r="F266" s="126">
        <v>3200</v>
      </c>
      <c r="H266" s="3"/>
      <c r="I266" s="8"/>
    </row>
    <row r="267" spans="1:9" ht="12.75">
      <c r="A267" s="147"/>
      <c r="B267" s="115"/>
      <c r="D267" s="28" t="s">
        <v>289</v>
      </c>
      <c r="F267" s="126">
        <v>2064</v>
      </c>
      <c r="G267" s="30"/>
      <c r="H267" s="30"/>
      <c r="I267" s="30"/>
    </row>
    <row r="268" spans="1:9" ht="12.75">
      <c r="A268" s="147"/>
      <c r="B268" s="115"/>
      <c r="D268" s="28" t="s">
        <v>440</v>
      </c>
      <c r="F268" s="126">
        <v>5602</v>
      </c>
      <c r="G268" s="30"/>
      <c r="H268" s="30"/>
      <c r="I268" s="8">
        <f>SUM(F264:F268)</f>
        <v>34318</v>
      </c>
    </row>
    <row r="269" spans="1:9" ht="12.75">
      <c r="A269" s="147"/>
      <c r="B269" s="115"/>
      <c r="D269" s="99" t="s">
        <v>282</v>
      </c>
      <c r="F269" s="128">
        <v>6928</v>
      </c>
      <c r="H269" s="3"/>
      <c r="I269" s="128">
        <v>6928</v>
      </c>
    </row>
    <row r="270" spans="1:9" ht="12.75">
      <c r="A270" s="147"/>
      <c r="B270" s="115"/>
      <c r="D270" s="27" t="s">
        <v>527</v>
      </c>
      <c r="F270" s="33"/>
      <c r="H270" s="3"/>
      <c r="I270" s="8"/>
    </row>
    <row r="271" spans="1:9" ht="12.75">
      <c r="A271" s="147"/>
      <c r="B271" s="115" t="s">
        <v>226</v>
      </c>
      <c r="D271" s="17" t="s">
        <v>95</v>
      </c>
      <c r="F271" s="33"/>
      <c r="H271" s="3"/>
      <c r="I271" s="8">
        <v>17268</v>
      </c>
    </row>
    <row r="272" spans="1:9" ht="12.75">
      <c r="A272" s="147"/>
      <c r="B272" s="115"/>
      <c r="D272" s="27" t="s">
        <v>528</v>
      </c>
      <c r="F272" s="33"/>
      <c r="H272" s="3"/>
      <c r="I272" s="8"/>
    </row>
    <row r="273" spans="1:9" ht="12.75">
      <c r="A273" s="147"/>
      <c r="B273" s="115" t="s">
        <v>340</v>
      </c>
      <c r="D273" s="17" t="s">
        <v>342</v>
      </c>
      <c r="F273" s="126">
        <v>45532</v>
      </c>
      <c r="H273" s="3"/>
      <c r="I273" s="8"/>
    </row>
    <row r="274" spans="1:9" ht="12.75">
      <c r="A274" s="147"/>
      <c r="B274" s="115" t="s">
        <v>202</v>
      </c>
      <c r="D274" s="17" t="s">
        <v>529</v>
      </c>
      <c r="F274" s="126">
        <v>650</v>
      </c>
      <c r="H274" s="3"/>
      <c r="I274" s="8"/>
    </row>
    <row r="275" spans="1:9" ht="12.75">
      <c r="A275" s="147"/>
      <c r="B275" s="115"/>
      <c r="D275" s="125" t="s">
        <v>287</v>
      </c>
      <c r="F275" s="126">
        <v>4600</v>
      </c>
      <c r="H275" s="3"/>
      <c r="I275" s="8"/>
    </row>
    <row r="276" spans="1:9" ht="12.75">
      <c r="A276" s="147"/>
      <c r="B276" s="115"/>
      <c r="D276" t="s">
        <v>125</v>
      </c>
      <c r="F276" s="126">
        <v>3800</v>
      </c>
      <c r="H276" s="3"/>
      <c r="I276" s="8"/>
    </row>
    <row r="277" spans="1:9" ht="12.75">
      <c r="A277" s="147"/>
      <c r="B277" s="115"/>
      <c r="D277" s="17" t="s">
        <v>441</v>
      </c>
      <c r="F277" s="129">
        <v>2916</v>
      </c>
      <c r="H277" s="3"/>
      <c r="I277" s="8"/>
    </row>
    <row r="278" spans="1:9" ht="12.75">
      <c r="A278" s="147"/>
      <c r="B278" s="115" t="s">
        <v>200</v>
      </c>
      <c r="D278" t="s">
        <v>288</v>
      </c>
      <c r="F278" s="126">
        <v>550</v>
      </c>
      <c r="H278" s="3"/>
      <c r="I278" s="8"/>
    </row>
    <row r="279" spans="1:9" ht="12.75">
      <c r="A279" s="147"/>
      <c r="B279" s="115" t="s">
        <v>226</v>
      </c>
      <c r="D279" s="17" t="s">
        <v>95</v>
      </c>
      <c r="F279" s="126">
        <v>13185</v>
      </c>
      <c r="H279" s="3"/>
      <c r="I279" s="8"/>
    </row>
    <row r="280" spans="1:9" ht="12.75">
      <c r="A280" s="147"/>
      <c r="B280" s="115"/>
      <c r="D280" s="28" t="s">
        <v>530</v>
      </c>
      <c r="F280" s="126">
        <v>1000</v>
      </c>
      <c r="H280" s="3"/>
      <c r="I280" s="8" t="s">
        <v>7</v>
      </c>
    </row>
    <row r="281" spans="1:9" ht="12.75">
      <c r="A281" s="147"/>
      <c r="B281" s="115"/>
      <c r="D281" s="28" t="s">
        <v>464</v>
      </c>
      <c r="E281" s="42"/>
      <c r="F281" s="126">
        <v>17000</v>
      </c>
      <c r="H281" s="3"/>
      <c r="I281" s="123">
        <f>SUM(F273:F281)</f>
        <v>89233</v>
      </c>
    </row>
    <row r="282" spans="1:9" ht="12.75">
      <c r="A282" s="147"/>
      <c r="B282" s="115"/>
      <c r="D282" s="130"/>
      <c r="F282" s="126"/>
      <c r="H282" s="3"/>
      <c r="I282" s="123"/>
    </row>
    <row r="283" spans="1:9" ht="12.75">
      <c r="A283" s="147" t="s">
        <v>395</v>
      </c>
      <c r="B283" s="115"/>
      <c r="D283" s="27" t="s">
        <v>531</v>
      </c>
      <c r="F283" s="30"/>
      <c r="H283" s="3"/>
      <c r="I283" s="8"/>
    </row>
    <row r="284" spans="1:9" ht="12.75">
      <c r="A284" s="147"/>
      <c r="B284" s="115" t="s">
        <v>247</v>
      </c>
      <c r="D284" s="35" t="s">
        <v>532</v>
      </c>
      <c r="F284" s="126">
        <v>2929</v>
      </c>
      <c r="H284" s="3"/>
      <c r="I284" s="8"/>
    </row>
    <row r="285" spans="1:9" ht="12.75">
      <c r="A285" s="147"/>
      <c r="B285" s="115" t="s">
        <v>200</v>
      </c>
      <c r="D285" s="28" t="s">
        <v>417</v>
      </c>
      <c r="F285" s="131">
        <v>2929</v>
      </c>
      <c r="H285" s="3"/>
      <c r="I285" s="8">
        <f>SUM(F284:F285)</f>
        <v>5858</v>
      </c>
    </row>
    <row r="286" spans="1:9" ht="12.75">
      <c r="A286" s="147"/>
      <c r="B286" s="117"/>
      <c r="D286" s="27" t="s">
        <v>293</v>
      </c>
      <c r="H286" s="3"/>
      <c r="I286" s="8" t="s">
        <v>7</v>
      </c>
    </row>
    <row r="287" spans="1:9" ht="12.75">
      <c r="A287" s="147"/>
      <c r="B287" s="117"/>
      <c r="D287" s="102" t="s">
        <v>524</v>
      </c>
      <c r="H287" s="3"/>
      <c r="I287" s="129">
        <v>0</v>
      </c>
    </row>
    <row r="288" spans="1:9" ht="12.75">
      <c r="A288" s="150"/>
      <c r="B288" s="117"/>
      <c r="D288" s="27" t="s">
        <v>294</v>
      </c>
      <c r="I288" s="39"/>
    </row>
    <row r="289" spans="1:9" ht="12.75">
      <c r="A289" s="150"/>
      <c r="B289" s="117"/>
      <c r="D289" s="121" t="s">
        <v>50</v>
      </c>
      <c r="I289" s="122">
        <v>9156</v>
      </c>
    </row>
    <row r="290" spans="1:9" ht="12.75">
      <c r="A290" s="150"/>
      <c r="B290" s="117"/>
      <c r="D290" s="27" t="s">
        <v>295</v>
      </c>
      <c r="I290" s="37"/>
    </row>
    <row r="291" spans="1:9" ht="12.75">
      <c r="A291" s="150"/>
      <c r="B291" s="115" t="s">
        <v>200</v>
      </c>
      <c r="D291" s="17" t="s">
        <v>417</v>
      </c>
      <c r="I291" s="133">
        <v>3078</v>
      </c>
    </row>
    <row r="292" spans="1:9" ht="12.75">
      <c r="A292" s="150"/>
      <c r="B292" s="117"/>
      <c r="D292" s="27" t="s">
        <v>296</v>
      </c>
      <c r="I292" s="37"/>
    </row>
    <row r="293" spans="1:9" ht="12.75">
      <c r="A293" s="150"/>
      <c r="B293" s="115" t="s">
        <v>200</v>
      </c>
      <c r="D293" s="121" t="s">
        <v>50</v>
      </c>
      <c r="F293" s="130">
        <v>690</v>
      </c>
      <c r="I293" s="37"/>
    </row>
    <row r="294" spans="1:9" ht="12.75">
      <c r="A294" s="150"/>
      <c r="B294" s="117"/>
      <c r="D294" s="121" t="s">
        <v>50</v>
      </c>
      <c r="F294" s="134">
        <v>690</v>
      </c>
      <c r="I294" s="122">
        <f>F293+F294</f>
        <v>1380</v>
      </c>
    </row>
    <row r="295" spans="1:9" ht="12.75">
      <c r="A295" s="150"/>
      <c r="B295" s="117"/>
      <c r="D295" s="27" t="s">
        <v>297</v>
      </c>
      <c r="F295" s="29"/>
      <c r="I295" s="37"/>
    </row>
    <row r="296" spans="1:9" ht="12.75">
      <c r="A296" s="150"/>
      <c r="B296" s="115" t="s">
        <v>200</v>
      </c>
      <c r="D296" s="17" t="s">
        <v>417</v>
      </c>
      <c r="F296" s="29"/>
      <c r="I296" s="133">
        <v>4888</v>
      </c>
    </row>
    <row r="297" spans="1:9" ht="12.75">
      <c r="A297" s="150"/>
      <c r="B297" s="117"/>
      <c r="D297" s="27" t="s">
        <v>298</v>
      </c>
      <c r="F297" s="29"/>
      <c r="I297" s="37"/>
    </row>
    <row r="298" spans="1:9" ht="12.75">
      <c r="A298" s="150"/>
      <c r="B298" s="115" t="s">
        <v>200</v>
      </c>
      <c r="D298" s="17" t="s">
        <v>417</v>
      </c>
      <c r="F298" s="29"/>
      <c r="I298" s="133">
        <v>3345</v>
      </c>
    </row>
    <row r="299" spans="1:9" ht="12.75">
      <c r="A299" s="150"/>
      <c r="B299" s="115"/>
      <c r="D299" s="27" t="s">
        <v>299</v>
      </c>
      <c r="F299" s="29"/>
      <c r="I299" s="133"/>
    </row>
    <row r="300" spans="1:9" ht="12.75">
      <c r="A300" s="150"/>
      <c r="B300" s="115"/>
      <c r="D300" s="125" t="s">
        <v>124</v>
      </c>
      <c r="F300" s="29"/>
      <c r="I300" s="133">
        <v>2102</v>
      </c>
    </row>
    <row r="301" spans="1:9" ht="12.75">
      <c r="A301" s="150"/>
      <c r="B301" s="115"/>
      <c r="D301" s="27" t="s">
        <v>300</v>
      </c>
      <c r="F301" s="29"/>
      <c r="I301" s="133"/>
    </row>
    <row r="302" spans="1:9" ht="12.75">
      <c r="A302" s="150"/>
      <c r="B302" s="115"/>
      <c r="D302" s="125" t="s">
        <v>124</v>
      </c>
      <c r="F302" s="29"/>
      <c r="I302" s="133">
        <v>2202</v>
      </c>
    </row>
    <row r="303" spans="1:9" ht="12.75">
      <c r="A303" s="150"/>
      <c r="B303" s="115"/>
      <c r="D303" s="27" t="s">
        <v>301</v>
      </c>
      <c r="F303" s="29"/>
      <c r="I303" s="133"/>
    </row>
    <row r="304" spans="1:9" ht="12.75">
      <c r="A304" s="150"/>
      <c r="B304" s="115"/>
      <c r="D304" s="183" t="s">
        <v>584</v>
      </c>
      <c r="E304" s="184"/>
      <c r="F304" s="185"/>
      <c r="G304" s="184"/>
      <c r="H304" s="184"/>
      <c r="I304" s="186">
        <v>1874</v>
      </c>
    </row>
    <row r="305" spans="1:9" ht="12.75">
      <c r="A305" s="150"/>
      <c r="B305" s="115"/>
      <c r="D305" s="27" t="s">
        <v>302</v>
      </c>
      <c r="F305" s="29"/>
      <c r="I305" s="133"/>
    </row>
    <row r="306" spans="1:9" ht="12.75">
      <c r="A306" s="150"/>
      <c r="B306" s="115"/>
      <c r="D306" s="17" t="s">
        <v>303</v>
      </c>
      <c r="F306" s="29"/>
      <c r="I306" s="133">
        <v>1755</v>
      </c>
    </row>
    <row r="307" spans="1:9" ht="12.75">
      <c r="A307" s="150"/>
      <c r="B307" s="115"/>
      <c r="D307" s="27" t="s">
        <v>304</v>
      </c>
      <c r="F307" s="29"/>
      <c r="I307" s="133"/>
    </row>
    <row r="308" spans="1:9" ht="12.75">
      <c r="A308" s="150"/>
      <c r="B308" s="115" t="s">
        <v>247</v>
      </c>
      <c r="D308" s="17" t="s">
        <v>532</v>
      </c>
      <c r="F308" s="29"/>
      <c r="I308" s="133">
        <v>3762</v>
      </c>
    </row>
    <row r="309" spans="1:9" ht="12.75">
      <c r="A309" s="150"/>
      <c r="B309" s="115"/>
      <c r="D309" s="27" t="s">
        <v>305</v>
      </c>
      <c r="F309" s="29"/>
      <c r="I309" s="133"/>
    </row>
    <row r="310" spans="1:9" ht="12.75">
      <c r="A310" s="150"/>
      <c r="B310" s="115"/>
      <c r="D310" s="183" t="s">
        <v>585</v>
      </c>
      <c r="E310" s="184"/>
      <c r="F310" s="185"/>
      <c r="G310" s="184"/>
      <c r="H310" s="184"/>
      <c r="I310" s="186">
        <v>1482</v>
      </c>
    </row>
    <row r="311" spans="1:9" ht="12.75">
      <c r="A311" s="150"/>
      <c r="B311" s="115"/>
      <c r="D311" s="27" t="s">
        <v>306</v>
      </c>
      <c r="F311" s="29"/>
      <c r="I311" s="133"/>
    </row>
    <row r="312" spans="1:9" ht="12.75">
      <c r="A312" s="150"/>
      <c r="B312" s="115"/>
      <c r="D312" s="17" t="s">
        <v>307</v>
      </c>
      <c r="F312" s="29"/>
      <c r="I312" s="133">
        <v>1482</v>
      </c>
    </row>
    <row r="313" spans="1:9" ht="12.75">
      <c r="A313" s="150"/>
      <c r="B313" s="115"/>
      <c r="D313" s="27" t="s">
        <v>308</v>
      </c>
      <c r="F313" s="29"/>
      <c r="I313" s="133"/>
    </row>
    <row r="314" spans="1:9" ht="12.75">
      <c r="A314" s="150"/>
      <c r="B314" s="115" t="s">
        <v>340</v>
      </c>
      <c r="D314" s="17" t="s">
        <v>425</v>
      </c>
      <c r="F314" s="29"/>
      <c r="I314" s="133">
        <v>1482</v>
      </c>
    </row>
    <row r="315" spans="1:9" ht="12.75">
      <c r="A315" s="147"/>
      <c r="B315" s="115"/>
      <c r="H315" s="3"/>
      <c r="I315" s="8"/>
    </row>
    <row r="316" spans="1:11" s="2" customFormat="1" ht="12.75">
      <c r="A316" s="147" t="s">
        <v>397</v>
      </c>
      <c r="B316" s="115"/>
      <c r="C316" s="2">
        <v>1</v>
      </c>
      <c r="D316" s="2" t="s">
        <v>535</v>
      </c>
      <c r="H316" s="4" t="s">
        <v>9</v>
      </c>
      <c r="I316" s="141">
        <f>SUM(I317:I324)</f>
        <v>20395</v>
      </c>
      <c r="K316" s="86"/>
    </row>
    <row r="317" spans="1:9" ht="12.75">
      <c r="A317" s="147"/>
      <c r="B317" s="115" t="s">
        <v>212</v>
      </c>
      <c r="D317" s="17" t="s">
        <v>505</v>
      </c>
      <c r="H317" s="3"/>
      <c r="I317" s="18">
        <v>14409</v>
      </c>
    </row>
    <row r="318" spans="1:9" ht="12.75">
      <c r="A318" s="147"/>
      <c r="B318" s="115" t="s">
        <v>340</v>
      </c>
      <c r="D318" t="s">
        <v>343</v>
      </c>
      <c r="H318" s="3"/>
      <c r="I318" s="18">
        <v>2500</v>
      </c>
    </row>
    <row r="319" spans="1:9" ht="12.75">
      <c r="A319" s="147"/>
      <c r="B319" s="115" t="s">
        <v>340</v>
      </c>
      <c r="D319" t="s">
        <v>343</v>
      </c>
      <c r="E319" s="42"/>
      <c r="F319" s="42"/>
      <c r="G319" t="s">
        <v>7</v>
      </c>
      <c r="H319" s="3"/>
      <c r="I319" s="18">
        <v>2500</v>
      </c>
    </row>
    <row r="320" spans="1:9" ht="12.75">
      <c r="A320" s="147"/>
      <c r="B320" s="115"/>
      <c r="D320" t="s">
        <v>138</v>
      </c>
      <c r="H320" s="3"/>
      <c r="I320" s="18">
        <v>986</v>
      </c>
    </row>
    <row r="321" spans="1:8" ht="12.75">
      <c r="A321" s="147"/>
      <c r="B321" s="115"/>
      <c r="D321" t="s">
        <v>139</v>
      </c>
      <c r="H321" s="3"/>
    </row>
    <row r="322" spans="1:9" ht="12.75">
      <c r="A322" s="147"/>
      <c r="B322" s="115"/>
      <c r="D322" s="17" t="s">
        <v>442</v>
      </c>
      <c r="E322" s="135" t="s">
        <v>524</v>
      </c>
      <c r="F322" s="99"/>
      <c r="G322" s="99"/>
      <c r="H322" s="136"/>
      <c r="I322" s="106">
        <v>0</v>
      </c>
    </row>
    <row r="323" spans="1:9" ht="12.75">
      <c r="A323" s="147"/>
      <c r="B323" s="115"/>
      <c r="D323" s="17" t="s">
        <v>443</v>
      </c>
      <c r="E323" s="135" t="s">
        <v>524</v>
      </c>
      <c r="F323" s="99"/>
      <c r="G323" s="99"/>
      <c r="H323" s="136"/>
      <c r="I323" s="106">
        <v>0</v>
      </c>
    </row>
    <row r="324" spans="1:9" ht="12.75">
      <c r="A324" s="147"/>
      <c r="B324" s="115"/>
      <c r="D324" s="78" t="s">
        <v>444</v>
      </c>
      <c r="E324" s="135" t="s">
        <v>524</v>
      </c>
      <c r="F324" s="99"/>
      <c r="G324" s="99"/>
      <c r="H324" s="136"/>
      <c r="I324" s="106">
        <v>0</v>
      </c>
    </row>
    <row r="325" spans="1:9" ht="12.75">
      <c r="A325" s="147"/>
      <c r="B325" s="115"/>
      <c r="D325" s="130"/>
      <c r="H325" s="3"/>
      <c r="I325" s="137"/>
    </row>
    <row r="326" spans="1:11" s="2" customFormat="1" ht="12" customHeight="1">
      <c r="A326" s="147" t="s">
        <v>398</v>
      </c>
      <c r="B326" s="115"/>
      <c r="C326" s="138" t="s">
        <v>310</v>
      </c>
      <c r="D326" s="43" t="s">
        <v>536</v>
      </c>
      <c r="E326" s="43"/>
      <c r="F326" s="43"/>
      <c r="G326" s="43"/>
      <c r="H326" s="4" t="s">
        <v>9</v>
      </c>
      <c r="I326" s="141">
        <f>SUM(I327:I338)</f>
        <v>99500</v>
      </c>
      <c r="K326" s="192"/>
    </row>
    <row r="327" spans="1:11" s="2" customFormat="1" ht="12" customHeight="1">
      <c r="A327" s="147"/>
      <c r="B327" s="115" t="s">
        <v>340</v>
      </c>
      <c r="D327" s="17" t="s">
        <v>343</v>
      </c>
      <c r="H327" s="4"/>
      <c r="I327" s="19">
        <v>20136</v>
      </c>
      <c r="K327" s="192"/>
    </row>
    <row r="328" spans="1:11" s="2" customFormat="1" ht="12" customHeight="1">
      <c r="A328" s="147"/>
      <c r="B328" s="115" t="s">
        <v>247</v>
      </c>
      <c r="D328" s="17" t="s">
        <v>537</v>
      </c>
      <c r="H328" s="4"/>
      <c r="I328" s="19">
        <v>5495</v>
      </c>
      <c r="K328" s="192"/>
    </row>
    <row r="329" spans="1:11" s="2" customFormat="1" ht="12" customHeight="1">
      <c r="A329" s="147"/>
      <c r="B329" s="115" t="s">
        <v>209</v>
      </c>
      <c r="D329" s="17" t="s">
        <v>506</v>
      </c>
      <c r="H329" s="4"/>
      <c r="I329" s="19">
        <v>7297</v>
      </c>
      <c r="K329" s="192"/>
    </row>
    <row r="330" spans="1:11" s="2" customFormat="1" ht="12" customHeight="1">
      <c r="A330" s="147"/>
      <c r="B330" s="115" t="s">
        <v>222</v>
      </c>
      <c r="D330" s="17" t="s">
        <v>332</v>
      </c>
      <c r="H330" s="4"/>
      <c r="I330" s="19">
        <v>1088</v>
      </c>
      <c r="K330" s="192"/>
    </row>
    <row r="331" spans="1:11" s="2" customFormat="1" ht="12" customHeight="1">
      <c r="A331" s="147"/>
      <c r="B331" s="115" t="s">
        <v>253</v>
      </c>
      <c r="D331" s="17" t="s">
        <v>538</v>
      </c>
      <c r="H331" s="4"/>
      <c r="I331" s="19">
        <v>1032</v>
      </c>
      <c r="K331" s="192"/>
    </row>
    <row r="332" spans="1:11" s="2" customFormat="1" ht="12" customHeight="1">
      <c r="A332" s="147"/>
      <c r="B332" s="115" t="s">
        <v>243</v>
      </c>
      <c r="D332" s="17" t="s">
        <v>145</v>
      </c>
      <c r="H332" s="4"/>
      <c r="I332" s="19">
        <v>536</v>
      </c>
      <c r="K332" s="192"/>
    </row>
    <row r="333" spans="1:11" s="2" customFormat="1" ht="12" customHeight="1">
      <c r="A333" s="147"/>
      <c r="B333" s="115" t="s">
        <v>225</v>
      </c>
      <c r="D333" s="17" t="s">
        <v>146</v>
      </c>
      <c r="H333" s="4"/>
      <c r="I333" s="19">
        <v>12025</v>
      </c>
      <c r="K333" s="192"/>
    </row>
    <row r="334" spans="1:11" s="2" customFormat="1" ht="12" customHeight="1">
      <c r="A334" s="147"/>
      <c r="B334" s="115" t="s">
        <v>224</v>
      </c>
      <c r="D334" s="17" t="s">
        <v>53</v>
      </c>
      <c r="H334" s="4"/>
      <c r="I334" s="19">
        <v>4517</v>
      </c>
      <c r="K334" s="192"/>
    </row>
    <row r="335" spans="1:11" s="2" customFormat="1" ht="12" customHeight="1">
      <c r="A335" s="147"/>
      <c r="B335" s="115" t="s">
        <v>472</v>
      </c>
      <c r="D335" s="78" t="s">
        <v>539</v>
      </c>
      <c r="H335" s="4"/>
      <c r="I335" s="19">
        <v>18068</v>
      </c>
      <c r="K335" s="192"/>
    </row>
    <row r="336" spans="1:11" s="2" customFormat="1" ht="12" customHeight="1">
      <c r="A336" s="147"/>
      <c r="B336" s="115" t="s">
        <v>212</v>
      </c>
      <c r="C336"/>
      <c r="D336" s="17" t="s">
        <v>505</v>
      </c>
      <c r="H336" s="4"/>
      <c r="I336" s="19">
        <v>1495</v>
      </c>
      <c r="K336" s="192"/>
    </row>
    <row r="337" spans="1:9" ht="12.75">
      <c r="A337" s="147"/>
      <c r="B337" s="115"/>
      <c r="D337" s="17" t="s">
        <v>148</v>
      </c>
      <c r="H337" s="3"/>
      <c r="I337" s="18">
        <v>20687</v>
      </c>
    </row>
    <row r="338" spans="1:14" ht="12.75">
      <c r="A338" s="147"/>
      <c r="B338" s="115"/>
      <c r="D338" s="17" t="s">
        <v>583</v>
      </c>
      <c r="H338" s="3"/>
      <c r="I338" s="18">
        <v>7124</v>
      </c>
      <c r="N338" s="3"/>
    </row>
    <row r="339" spans="1:9" ht="12.75">
      <c r="A339" s="147"/>
      <c r="B339" s="115"/>
      <c r="D339" s="17"/>
      <c r="H339" s="3"/>
      <c r="I339" s="18"/>
    </row>
    <row r="340" spans="1:9" ht="12.75">
      <c r="A340" s="147" t="s">
        <v>398</v>
      </c>
      <c r="B340" s="115"/>
      <c r="D340" s="2" t="s">
        <v>540</v>
      </c>
      <c r="H340" s="3"/>
      <c r="I340" s="18"/>
    </row>
    <row r="341" spans="1:9" ht="12.75">
      <c r="A341" s="147"/>
      <c r="B341" s="115"/>
      <c r="D341" s="2" t="s">
        <v>150</v>
      </c>
      <c r="H341" s="4" t="s">
        <v>18</v>
      </c>
      <c r="I341" s="9" t="s">
        <v>88</v>
      </c>
    </row>
    <row r="342" spans="1:9" ht="12.75">
      <c r="A342" s="147"/>
      <c r="B342" s="115"/>
      <c r="D342" s="2"/>
      <c r="H342" s="4"/>
      <c r="I342" s="11"/>
    </row>
    <row r="343" spans="1:11" s="2" customFormat="1" ht="12.75">
      <c r="A343" s="147" t="s">
        <v>399</v>
      </c>
      <c r="B343" s="115"/>
      <c r="C343" s="2">
        <v>999</v>
      </c>
      <c r="D343" s="2" t="s">
        <v>54</v>
      </c>
      <c r="H343" s="4" t="s">
        <v>18</v>
      </c>
      <c r="I343" s="141">
        <f>SUM(I344:I346)</f>
        <v>19766</v>
      </c>
      <c r="K343" s="192"/>
    </row>
    <row r="344" spans="1:9" ht="12.75">
      <c r="A344" s="147"/>
      <c r="B344" s="115" t="s">
        <v>225</v>
      </c>
      <c r="D344" t="s">
        <v>55</v>
      </c>
      <c r="H344" s="3"/>
      <c r="I344" s="8">
        <v>9974</v>
      </c>
    </row>
    <row r="345" spans="1:9" ht="12.75">
      <c r="A345" s="147"/>
      <c r="B345" s="115" t="s">
        <v>224</v>
      </c>
      <c r="D345" s="17" t="s">
        <v>541</v>
      </c>
      <c r="H345" s="3"/>
      <c r="I345" s="8">
        <v>4427</v>
      </c>
    </row>
    <row r="346" spans="1:9" ht="12.75">
      <c r="A346" s="147"/>
      <c r="B346" s="115" t="s">
        <v>447</v>
      </c>
      <c r="D346" s="17" t="s">
        <v>469</v>
      </c>
      <c r="H346" s="3"/>
      <c r="I346" s="8">
        <v>5365</v>
      </c>
    </row>
    <row r="347" spans="1:9" ht="12.75">
      <c r="A347" s="147"/>
      <c r="B347" s="117"/>
      <c r="C347" s="2"/>
      <c r="H347" s="3"/>
      <c r="I347" s="18"/>
    </row>
    <row r="348" spans="1:11" s="2" customFormat="1" ht="12.75">
      <c r="A348" s="147" t="s">
        <v>400</v>
      </c>
      <c r="B348" s="115"/>
      <c r="D348" s="2" t="s">
        <v>542</v>
      </c>
      <c r="H348" s="4" t="s">
        <v>24</v>
      </c>
      <c r="I348" s="141">
        <f>I349+I350+I351+I352</f>
        <v>42000</v>
      </c>
      <c r="K348" s="192"/>
    </row>
    <row r="349" spans="1:9" ht="12.75">
      <c r="A349" s="147"/>
      <c r="B349" s="115" t="s">
        <v>205</v>
      </c>
      <c r="D349" s="17" t="s">
        <v>543</v>
      </c>
      <c r="H349" s="3" t="s">
        <v>25</v>
      </c>
      <c r="I349" s="8">
        <v>8580</v>
      </c>
    </row>
    <row r="350" spans="1:9" ht="12.75">
      <c r="A350" s="147"/>
      <c r="B350" s="115"/>
      <c r="D350" t="s">
        <v>541</v>
      </c>
      <c r="H350" s="3" t="s">
        <v>25</v>
      </c>
      <c r="I350" s="8">
        <v>2490</v>
      </c>
    </row>
    <row r="351" spans="1:9" ht="12.75">
      <c r="A351" s="147"/>
      <c r="B351" s="115"/>
      <c r="D351" t="s">
        <v>544</v>
      </c>
      <c r="H351" s="3" t="s">
        <v>25</v>
      </c>
      <c r="I351" s="8">
        <v>1728</v>
      </c>
    </row>
    <row r="352" spans="1:9" ht="12.75">
      <c r="A352" s="147"/>
      <c r="B352" s="115"/>
      <c r="D352" t="s">
        <v>26</v>
      </c>
      <c r="H352" s="3" t="s">
        <v>18</v>
      </c>
      <c r="I352" s="8">
        <v>29202</v>
      </c>
    </row>
    <row r="353" spans="1:9" ht="12.75">
      <c r="A353" s="147"/>
      <c r="B353" s="115"/>
      <c r="H353" s="3"/>
      <c r="I353" s="8"/>
    </row>
    <row r="354" spans="1:11" s="2" customFormat="1" ht="12.75">
      <c r="A354" s="147" t="s">
        <v>401</v>
      </c>
      <c r="B354" s="115"/>
      <c r="D354" s="2" t="s">
        <v>135</v>
      </c>
      <c r="H354" s="4" t="s">
        <v>9</v>
      </c>
      <c r="I354" s="141">
        <v>0</v>
      </c>
      <c r="K354" s="192"/>
    </row>
    <row r="355" spans="1:11" ht="12.75">
      <c r="A355" s="147"/>
      <c r="B355" s="115"/>
      <c r="D355" s="107" t="s">
        <v>581</v>
      </c>
      <c r="E355" s="107"/>
      <c r="F355" s="107"/>
      <c r="H355" s="3"/>
      <c r="I355" s="132">
        <v>0</v>
      </c>
      <c r="K355" s="88"/>
    </row>
    <row r="356" spans="1:9" ht="12.75">
      <c r="A356" s="147"/>
      <c r="B356" s="115"/>
      <c r="D356" s="130"/>
      <c r="H356" s="3"/>
      <c r="I356" s="129"/>
    </row>
    <row r="357" spans="1:9" ht="12.75">
      <c r="A357" s="147" t="s">
        <v>402</v>
      </c>
      <c r="B357" s="115"/>
      <c r="C357" s="2">
        <v>149</v>
      </c>
      <c r="D357" s="43" t="s">
        <v>324</v>
      </c>
      <c r="H357" s="4" t="s">
        <v>9</v>
      </c>
      <c r="I357" s="141">
        <f>I358</f>
        <v>22000</v>
      </c>
    </row>
    <row r="358" spans="1:9" ht="12.75">
      <c r="A358" s="147"/>
      <c r="B358" s="115" t="s">
        <v>212</v>
      </c>
      <c r="D358" s="17" t="s">
        <v>545</v>
      </c>
      <c r="H358" s="3"/>
      <c r="I358" s="129">
        <v>22000</v>
      </c>
    </row>
    <row r="359" spans="1:9" ht="12.75">
      <c r="A359" s="147"/>
      <c r="B359" s="115"/>
      <c r="D359" s="78" t="s">
        <v>519</v>
      </c>
      <c r="H359" s="3"/>
      <c r="I359" s="129"/>
    </row>
    <row r="360" spans="1:9" ht="12.75">
      <c r="A360" s="147"/>
      <c r="B360" s="115"/>
      <c r="D360" s="130"/>
      <c r="H360" s="3"/>
      <c r="I360" s="129"/>
    </row>
    <row r="361" spans="1:9" ht="12.75">
      <c r="A361" s="147" t="s">
        <v>402</v>
      </c>
      <c r="B361" s="115"/>
      <c r="D361" s="43" t="s">
        <v>326</v>
      </c>
      <c r="H361" s="4" t="s">
        <v>9</v>
      </c>
      <c r="I361" s="141">
        <f>I362</f>
        <v>4600</v>
      </c>
    </row>
    <row r="362" spans="1:9" ht="12.75">
      <c r="A362" s="147"/>
      <c r="B362" s="115" t="s">
        <v>212</v>
      </c>
      <c r="D362" s="17" t="s">
        <v>505</v>
      </c>
      <c r="H362" s="3"/>
      <c r="I362" s="129">
        <v>4600</v>
      </c>
    </row>
    <row r="363" spans="1:9" ht="12.75">
      <c r="A363" s="147"/>
      <c r="B363" s="115"/>
      <c r="D363" s="17" t="s">
        <v>519</v>
      </c>
      <c r="H363" s="3"/>
      <c r="I363" s="129"/>
    </row>
    <row r="364" spans="1:9" ht="12.75">
      <c r="A364" s="147"/>
      <c r="B364" s="115"/>
      <c r="D364" s="130"/>
      <c r="H364" s="3"/>
      <c r="I364" s="129"/>
    </row>
    <row r="365" spans="1:9" ht="12.75">
      <c r="A365" s="147" t="s">
        <v>403</v>
      </c>
      <c r="B365" s="115"/>
      <c r="C365" s="2">
        <v>278</v>
      </c>
      <c r="D365" s="43" t="s">
        <v>328</v>
      </c>
      <c r="H365" s="4" t="s">
        <v>9</v>
      </c>
      <c r="I365" s="141">
        <v>48000</v>
      </c>
    </row>
    <row r="366" spans="1:9" ht="12.75">
      <c r="A366" s="147"/>
      <c r="B366" s="115" t="s">
        <v>212</v>
      </c>
      <c r="D366" s="17" t="s">
        <v>505</v>
      </c>
      <c r="H366" s="3"/>
      <c r="I366" s="129">
        <v>48000</v>
      </c>
    </row>
    <row r="367" spans="1:9" ht="12.75">
      <c r="A367" s="147"/>
      <c r="B367" s="115"/>
      <c r="D367" s="130" t="s">
        <v>337</v>
      </c>
      <c r="H367" s="3"/>
      <c r="I367" s="129"/>
    </row>
    <row r="368" spans="1:9" ht="12.75">
      <c r="A368" s="147"/>
      <c r="B368" s="115"/>
      <c r="D368" s="17" t="s">
        <v>519</v>
      </c>
      <c r="H368" s="3"/>
      <c r="I368" s="129"/>
    </row>
    <row r="369" spans="1:9" ht="12.75">
      <c r="A369" s="147"/>
      <c r="B369" s="115"/>
      <c r="C369" s="2"/>
      <c r="D369" s="43"/>
      <c r="E369" s="2"/>
      <c r="F369" s="2"/>
      <c r="G369" s="2"/>
      <c r="H369" s="4"/>
      <c r="I369" s="77"/>
    </row>
    <row r="370" spans="1:9" ht="12.75">
      <c r="A370" s="147" t="s">
        <v>404</v>
      </c>
      <c r="B370" s="117"/>
      <c r="D370" s="43" t="s">
        <v>546</v>
      </c>
      <c r="E370" s="2"/>
      <c r="F370" s="2"/>
      <c r="G370" s="2"/>
      <c r="H370" s="4" t="s">
        <v>18</v>
      </c>
      <c r="I370" s="141">
        <v>21115</v>
      </c>
    </row>
    <row r="371" spans="1:9" ht="12.75">
      <c r="A371" s="147"/>
      <c r="B371" s="115" t="s">
        <v>237</v>
      </c>
      <c r="D371" s="78" t="s">
        <v>465</v>
      </c>
      <c r="H371" s="3"/>
      <c r="I371" s="129">
        <v>21115</v>
      </c>
    </row>
    <row r="372" spans="1:9" ht="12.75">
      <c r="A372" s="147"/>
      <c r="B372" s="115"/>
      <c r="D372" s="130"/>
      <c r="H372" s="3"/>
      <c r="I372" s="129"/>
    </row>
    <row r="373" spans="1:9" ht="12.75">
      <c r="A373" s="147" t="s">
        <v>406</v>
      </c>
      <c r="B373" s="115"/>
      <c r="C373" s="2">
        <v>294</v>
      </c>
      <c r="D373" s="43" t="s">
        <v>336</v>
      </c>
      <c r="E373" s="2"/>
      <c r="F373" s="2"/>
      <c r="G373" s="2"/>
      <c r="H373" s="4" t="s">
        <v>9</v>
      </c>
      <c r="I373" s="141">
        <v>136942</v>
      </c>
    </row>
    <row r="374" spans="1:9" ht="12.75">
      <c r="A374" s="147"/>
      <c r="B374" s="115" t="s">
        <v>212</v>
      </c>
      <c r="D374" s="17" t="s">
        <v>505</v>
      </c>
      <c r="E374" s="2"/>
      <c r="F374" s="2"/>
      <c r="G374" s="2"/>
      <c r="H374" s="4"/>
      <c r="I374" s="77"/>
    </row>
    <row r="375" spans="1:9" ht="12.75">
      <c r="A375" s="147"/>
      <c r="B375" s="115"/>
      <c r="D375" s="130" t="s">
        <v>338</v>
      </c>
      <c r="H375" s="3"/>
      <c r="I375" s="129">
        <v>136942</v>
      </c>
    </row>
    <row r="376" spans="1:9" ht="12.75">
      <c r="A376" s="147"/>
      <c r="B376" s="115"/>
      <c r="D376" s="17" t="s">
        <v>547</v>
      </c>
      <c r="H376" s="3"/>
      <c r="I376" s="129"/>
    </row>
    <row r="377" spans="1:9" ht="12.75">
      <c r="A377" s="147"/>
      <c r="B377" s="115"/>
      <c r="H377" s="3"/>
      <c r="I377" s="129"/>
    </row>
    <row r="378" spans="1:9" ht="12.75">
      <c r="A378" s="147" t="s">
        <v>407</v>
      </c>
      <c r="B378" s="115"/>
      <c r="C378" s="2">
        <v>129</v>
      </c>
      <c r="D378" s="2" t="s">
        <v>339</v>
      </c>
      <c r="E378" s="2"/>
      <c r="F378" s="2"/>
      <c r="G378" s="2"/>
      <c r="H378" s="4" t="s">
        <v>9</v>
      </c>
      <c r="I378" s="141">
        <v>22490</v>
      </c>
    </row>
    <row r="379" spans="1:9" ht="12.75">
      <c r="A379" s="147"/>
      <c r="B379" s="115"/>
      <c r="D379" s="99" t="s">
        <v>50</v>
      </c>
      <c r="H379" s="3"/>
      <c r="I379" s="132">
        <v>22490</v>
      </c>
    </row>
    <row r="380" spans="1:9" ht="12.75">
      <c r="A380" s="147"/>
      <c r="B380" s="115"/>
      <c r="D380" s="130"/>
      <c r="H380" s="3"/>
      <c r="I380" s="129"/>
    </row>
    <row r="381" spans="1:9" ht="12.75">
      <c r="A381" s="147" t="s">
        <v>419</v>
      </c>
      <c r="B381" s="117"/>
      <c r="C381" s="2" t="s">
        <v>420</v>
      </c>
      <c r="D381" s="2" t="s">
        <v>421</v>
      </c>
      <c r="H381" s="4" t="s">
        <v>9</v>
      </c>
      <c r="I381" s="144">
        <v>196585</v>
      </c>
    </row>
    <row r="382" spans="1:9" ht="12.75">
      <c r="A382" s="150"/>
      <c r="B382" s="117"/>
      <c r="D382" s="102" t="s">
        <v>473</v>
      </c>
      <c r="E382" s="99"/>
      <c r="F382" s="102"/>
      <c r="H382" s="3"/>
      <c r="I382" s="132">
        <v>192943</v>
      </c>
    </row>
    <row r="383" spans="1:6" ht="12.75">
      <c r="A383" s="150"/>
      <c r="B383" s="117"/>
      <c r="D383" s="102" t="s">
        <v>548</v>
      </c>
      <c r="E383" s="99"/>
      <c r="F383" s="99"/>
    </row>
    <row r="384" spans="1:6" ht="12.75">
      <c r="A384" s="150"/>
      <c r="B384" s="117"/>
      <c r="D384" s="102" t="s">
        <v>549</v>
      </c>
      <c r="E384" s="99"/>
      <c r="F384" s="99"/>
    </row>
    <row r="385" spans="1:6" ht="12.75">
      <c r="A385" s="150"/>
      <c r="B385" s="117"/>
      <c r="D385" s="102" t="s">
        <v>586</v>
      </c>
      <c r="E385" s="99"/>
      <c r="F385" s="99"/>
    </row>
    <row r="386" spans="1:6" ht="12.75">
      <c r="A386" s="150"/>
      <c r="B386" s="117"/>
      <c r="D386" s="102" t="s">
        <v>550</v>
      </c>
      <c r="E386" s="99"/>
      <c r="F386" s="99"/>
    </row>
    <row r="387" spans="1:11" ht="12.75">
      <c r="A387" s="150"/>
      <c r="B387" s="117"/>
      <c r="D387" s="102" t="s">
        <v>603</v>
      </c>
      <c r="E387" s="99"/>
      <c r="F387" s="99"/>
      <c r="K387" s="88"/>
    </row>
    <row r="388" spans="1:11" ht="12.75">
      <c r="A388" s="150"/>
      <c r="B388" s="117"/>
      <c r="D388" s="102" t="s">
        <v>604</v>
      </c>
      <c r="E388" s="99"/>
      <c r="F388" s="99"/>
      <c r="K388" s="88"/>
    </row>
    <row r="389" spans="1:6" ht="12.75">
      <c r="A389" s="150"/>
      <c r="B389" s="117"/>
      <c r="D389" s="102" t="s">
        <v>551</v>
      </c>
      <c r="E389" s="99"/>
      <c r="F389" s="99"/>
    </row>
    <row r="390" spans="1:11" ht="12.75">
      <c r="A390" s="150"/>
      <c r="B390" s="117"/>
      <c r="D390" s="102" t="s">
        <v>589</v>
      </c>
      <c r="E390" s="99"/>
      <c r="F390" s="99"/>
      <c r="K390" s="88"/>
    </row>
    <row r="391" spans="1:11" ht="12.75">
      <c r="A391" s="150"/>
      <c r="B391" s="117"/>
      <c r="D391" s="17" t="s">
        <v>590</v>
      </c>
      <c r="I391" s="129">
        <v>3642</v>
      </c>
      <c r="K391" s="88"/>
    </row>
    <row r="392" spans="1:9" ht="12.75">
      <c r="A392" s="147" t="s">
        <v>422</v>
      </c>
      <c r="B392" s="117"/>
      <c r="H392" s="3"/>
      <c r="I392" s="11"/>
    </row>
    <row r="393" spans="1:9" ht="12.75">
      <c r="A393" s="150"/>
      <c r="B393" s="117" t="s">
        <v>466</v>
      </c>
      <c r="C393" s="2">
        <v>395</v>
      </c>
      <c r="D393" s="2" t="s">
        <v>423</v>
      </c>
      <c r="H393" s="4" t="s">
        <v>9</v>
      </c>
      <c r="I393" s="144">
        <v>99389</v>
      </c>
    </row>
    <row r="394" spans="1:11" ht="12.75">
      <c r="A394" s="150"/>
      <c r="B394" s="117"/>
      <c r="D394" s="17" t="s">
        <v>424</v>
      </c>
      <c r="H394" s="3"/>
      <c r="I394" s="18">
        <v>99389</v>
      </c>
      <c r="K394" s="192"/>
    </row>
    <row r="395" spans="1:11" ht="12.75">
      <c r="A395" s="150"/>
      <c r="B395" s="117"/>
      <c r="D395" s="17" t="s">
        <v>552</v>
      </c>
      <c r="H395" s="3"/>
      <c r="I395" s="18"/>
      <c r="K395" s="192"/>
    </row>
    <row r="396" spans="1:9" ht="12.75">
      <c r="A396" s="150"/>
      <c r="B396" s="117"/>
      <c r="H396" s="3"/>
      <c r="I396" s="18"/>
    </row>
    <row r="397" spans="1:9" ht="12.75">
      <c r="A397" s="147" t="s">
        <v>445</v>
      </c>
      <c r="B397" s="117" t="s">
        <v>200</v>
      </c>
      <c r="C397" s="2">
        <v>1</v>
      </c>
      <c r="D397" s="2" t="s">
        <v>467</v>
      </c>
      <c r="H397" s="4" t="s">
        <v>18</v>
      </c>
      <c r="I397" s="145" t="s">
        <v>56</v>
      </c>
    </row>
    <row r="398" spans="1:9" ht="12.75">
      <c r="A398" s="150"/>
      <c r="B398" s="117"/>
      <c r="H398" s="3"/>
      <c r="I398" s="18"/>
    </row>
    <row r="399" spans="1:11" ht="12.75">
      <c r="A399" s="147" t="s">
        <v>427</v>
      </c>
      <c r="B399" s="117"/>
      <c r="C399" s="2">
        <v>330</v>
      </c>
      <c r="D399" s="2" t="s">
        <v>429</v>
      </c>
      <c r="H399" s="4" t="s">
        <v>9</v>
      </c>
      <c r="I399" s="144">
        <v>64643</v>
      </c>
      <c r="K399" s="88"/>
    </row>
    <row r="400" spans="1:9" ht="12.75">
      <c r="A400" s="150"/>
      <c r="B400" s="117"/>
      <c r="D400" s="108" t="s">
        <v>470</v>
      </c>
      <c r="E400" s="108"/>
      <c r="F400" s="102"/>
      <c r="H400" s="3"/>
      <c r="I400" s="109">
        <v>64643</v>
      </c>
    </row>
    <row r="401" spans="1:9" ht="12.75">
      <c r="A401" s="150"/>
      <c r="B401" s="117"/>
      <c r="H401" s="3"/>
      <c r="I401" s="18"/>
    </row>
    <row r="402" spans="1:11" ht="12.75">
      <c r="A402" s="147" t="s">
        <v>428</v>
      </c>
      <c r="B402" s="117"/>
      <c r="C402" s="2">
        <v>61</v>
      </c>
      <c r="D402" s="2" t="s">
        <v>426</v>
      </c>
      <c r="E402" s="2"/>
      <c r="F402" s="17"/>
      <c r="H402" s="4" t="s">
        <v>9</v>
      </c>
      <c r="I402" s="144">
        <v>0</v>
      </c>
      <c r="K402" s="88"/>
    </row>
    <row r="403" spans="1:9" ht="12.75">
      <c r="A403" s="150"/>
      <c r="B403" s="117"/>
      <c r="D403" s="102" t="s">
        <v>605</v>
      </c>
      <c r="E403" s="108"/>
      <c r="F403" s="108"/>
      <c r="H403" s="3"/>
      <c r="I403" s="109">
        <v>0</v>
      </c>
    </row>
    <row r="404" spans="1:9" ht="12.75">
      <c r="A404" s="150"/>
      <c r="B404" s="117"/>
      <c r="H404" s="3"/>
      <c r="I404" s="11"/>
    </row>
    <row r="405" spans="1:9" ht="12.75">
      <c r="A405" s="147" t="s">
        <v>431</v>
      </c>
      <c r="B405" s="117"/>
      <c r="C405" s="12">
        <v>55</v>
      </c>
      <c r="D405" s="2" t="s">
        <v>432</v>
      </c>
      <c r="H405" s="4" t="s">
        <v>9</v>
      </c>
      <c r="I405" s="144">
        <f>SUM(I406:I413)</f>
        <v>274916</v>
      </c>
    </row>
    <row r="406" spans="1:9" ht="12.75">
      <c r="A406" s="147"/>
      <c r="B406" s="117" t="s">
        <v>200</v>
      </c>
      <c r="C406" s="12"/>
      <c r="D406" s="17" t="s">
        <v>553</v>
      </c>
      <c r="H406" s="4"/>
      <c r="I406" s="47">
        <v>35728</v>
      </c>
    </row>
    <row r="407" spans="1:9" ht="12.75">
      <c r="A407" s="147"/>
      <c r="B407" s="117"/>
      <c r="C407" s="12"/>
      <c r="D407" s="17" t="s">
        <v>554</v>
      </c>
      <c r="H407" s="4"/>
      <c r="I407" s="47">
        <v>19970</v>
      </c>
    </row>
    <row r="408" spans="1:9" ht="12.75">
      <c r="A408" s="147"/>
      <c r="B408" s="117" t="s">
        <v>226</v>
      </c>
      <c r="C408" s="12"/>
      <c r="D408" s="17" t="s">
        <v>555</v>
      </c>
      <c r="H408" s="4"/>
      <c r="I408" s="47">
        <v>122590</v>
      </c>
    </row>
    <row r="409" spans="1:9" ht="12.75">
      <c r="A409" s="147"/>
      <c r="B409" s="117" t="s">
        <v>456</v>
      </c>
      <c r="C409" s="12"/>
      <c r="D409" s="17" t="s">
        <v>556</v>
      </c>
      <c r="H409" s="4"/>
      <c r="I409" s="47">
        <v>3608</v>
      </c>
    </row>
    <row r="410" spans="1:9" ht="12.75">
      <c r="A410" s="147"/>
      <c r="B410" s="117" t="s">
        <v>457</v>
      </c>
      <c r="C410" s="12"/>
      <c r="D410" s="17" t="s">
        <v>557</v>
      </c>
      <c r="H410" s="4"/>
      <c r="I410" s="47">
        <v>5726</v>
      </c>
    </row>
    <row r="411" spans="1:9" ht="12.75">
      <c r="A411" s="147"/>
      <c r="B411" s="117"/>
      <c r="C411" s="12"/>
      <c r="D411" s="17" t="s">
        <v>558</v>
      </c>
      <c r="H411" s="4"/>
      <c r="I411" s="47">
        <v>7231</v>
      </c>
    </row>
    <row r="412" spans="1:9" ht="12.75">
      <c r="A412" s="147"/>
      <c r="B412" s="117"/>
      <c r="C412" s="12"/>
      <c r="D412" s="17" t="s">
        <v>485</v>
      </c>
      <c r="H412" s="4"/>
      <c r="I412" s="47">
        <v>4329</v>
      </c>
    </row>
    <row r="413" spans="1:9" ht="12.75">
      <c r="A413" s="147"/>
      <c r="B413" s="117"/>
      <c r="C413" s="12"/>
      <c r="D413" s="17" t="s">
        <v>559</v>
      </c>
      <c r="H413" s="4"/>
      <c r="I413" s="47">
        <v>75734</v>
      </c>
    </row>
    <row r="414" spans="1:9" ht="12.75">
      <c r="A414" s="147"/>
      <c r="B414" s="117"/>
      <c r="C414" s="12"/>
      <c r="D414" s="2"/>
      <c r="H414" s="4"/>
      <c r="I414" s="47"/>
    </row>
    <row r="415" spans="1:9" ht="12.75">
      <c r="A415" s="147"/>
      <c r="B415" s="117"/>
      <c r="C415" s="12">
        <v>55</v>
      </c>
      <c r="D415" s="2" t="s">
        <v>560</v>
      </c>
      <c r="H415" s="4"/>
      <c r="I415" s="45" t="s">
        <v>88</v>
      </c>
    </row>
    <row r="416" spans="1:9" ht="12.75">
      <c r="A416" s="147"/>
      <c r="B416" s="117"/>
      <c r="C416" s="12"/>
      <c r="D416" s="17" t="s">
        <v>561</v>
      </c>
      <c r="H416" s="4"/>
      <c r="I416" s="47"/>
    </row>
    <row r="417" spans="1:9" ht="12.75">
      <c r="A417" s="147"/>
      <c r="B417" s="117"/>
      <c r="C417" s="12"/>
      <c r="D417" s="2"/>
      <c r="H417" s="4"/>
      <c r="I417" s="47"/>
    </row>
    <row r="418" spans="1:9" ht="12.75">
      <c r="A418" s="147"/>
      <c r="B418" s="117"/>
      <c r="C418" s="12">
        <v>50</v>
      </c>
      <c r="D418" s="2" t="s">
        <v>560</v>
      </c>
      <c r="H418" s="4"/>
      <c r="I418" s="45" t="s">
        <v>88</v>
      </c>
    </row>
    <row r="419" spans="1:9" ht="12.75">
      <c r="A419" s="150"/>
      <c r="B419" s="117"/>
      <c r="D419" s="17" t="s">
        <v>562</v>
      </c>
      <c r="H419" s="3"/>
      <c r="I419" s="18"/>
    </row>
    <row r="420" spans="1:9" ht="12.75">
      <c r="A420" s="150"/>
      <c r="B420" s="117"/>
      <c r="H420" s="3"/>
      <c r="I420" s="18"/>
    </row>
    <row r="421" spans="1:9" ht="12.75">
      <c r="A421" s="150"/>
      <c r="B421" s="117"/>
      <c r="C421" s="2">
        <v>326</v>
      </c>
      <c r="D421" s="2" t="s">
        <v>563</v>
      </c>
      <c r="H421" s="3"/>
      <c r="I421" s="18"/>
    </row>
    <row r="422" spans="1:9" ht="12.75">
      <c r="A422" s="150"/>
      <c r="B422" s="117"/>
      <c r="D422" s="17" t="s">
        <v>446</v>
      </c>
      <c r="H422" s="4" t="s">
        <v>9</v>
      </c>
      <c r="I422" s="141" t="s">
        <v>106</v>
      </c>
    </row>
    <row r="423" spans="1:9" ht="12.75">
      <c r="A423" s="150"/>
      <c r="B423" s="117"/>
      <c r="H423" s="3"/>
      <c r="I423" s="18"/>
    </row>
    <row r="424" spans="1:9" ht="12.75">
      <c r="A424" s="150" t="s">
        <v>474</v>
      </c>
      <c r="B424" s="117" t="s">
        <v>200</v>
      </c>
      <c r="C424" s="2">
        <v>450</v>
      </c>
      <c r="D424" s="2" t="s">
        <v>564</v>
      </c>
      <c r="H424" s="4" t="s">
        <v>9</v>
      </c>
      <c r="I424" s="144">
        <f>SUM(I425:I426)</f>
        <v>552305</v>
      </c>
    </row>
    <row r="425" spans="1:9" ht="12.75">
      <c r="A425" s="150"/>
      <c r="B425" s="117"/>
      <c r="C425" s="2"/>
      <c r="D425" s="102" t="s">
        <v>565</v>
      </c>
      <c r="E425" s="99"/>
      <c r="F425" s="99"/>
      <c r="H425" s="4"/>
      <c r="I425" s="139">
        <v>509280</v>
      </c>
    </row>
    <row r="426" spans="1:9" ht="12.75">
      <c r="A426" s="150"/>
      <c r="B426" s="117"/>
      <c r="C426" s="2"/>
      <c r="D426" s="78" t="s">
        <v>566</v>
      </c>
      <c r="E426" s="42"/>
      <c r="F426" s="42"/>
      <c r="H426" s="4"/>
      <c r="I426" s="139">
        <v>43025</v>
      </c>
    </row>
    <row r="427" spans="1:9" ht="12.75">
      <c r="A427" s="150"/>
      <c r="B427" s="117"/>
      <c r="C427" s="2"/>
      <c r="D427" t="s">
        <v>567</v>
      </c>
      <c r="H427" s="4"/>
      <c r="I427" s="45" t="s">
        <v>88</v>
      </c>
    </row>
    <row r="428" spans="1:9" ht="12.75">
      <c r="A428" s="150"/>
      <c r="B428" s="117"/>
      <c r="H428" s="4"/>
      <c r="I428" s="18"/>
    </row>
    <row r="429" spans="1:9" ht="12.75">
      <c r="A429" s="150" t="s">
        <v>475</v>
      </c>
      <c r="B429" s="117" t="s">
        <v>200</v>
      </c>
      <c r="C429" s="2">
        <v>155</v>
      </c>
      <c r="D429" s="2" t="s">
        <v>568</v>
      </c>
      <c r="E429" s="2"/>
      <c r="H429" s="4" t="s">
        <v>9</v>
      </c>
      <c r="I429" s="45" t="s">
        <v>88</v>
      </c>
    </row>
    <row r="430" spans="1:9" ht="12.75">
      <c r="A430" s="150"/>
      <c r="B430" s="117"/>
      <c r="C430" s="2"/>
      <c r="D430" s="17" t="s">
        <v>569</v>
      </c>
      <c r="E430" s="2"/>
      <c r="H430" s="4"/>
      <c r="I430" s="18"/>
    </row>
    <row r="431" spans="1:9" ht="12.75">
      <c r="A431" s="150"/>
      <c r="B431" s="117"/>
      <c r="C431" s="2"/>
      <c r="D431" s="2"/>
      <c r="E431" s="2"/>
      <c r="H431" s="4"/>
      <c r="I431" s="18"/>
    </row>
    <row r="432" spans="1:9" ht="12.75">
      <c r="A432" s="150" t="s">
        <v>476</v>
      </c>
      <c r="B432" s="117" t="s">
        <v>200</v>
      </c>
      <c r="C432" s="2">
        <v>155</v>
      </c>
      <c r="D432" s="2" t="s">
        <v>570</v>
      </c>
      <c r="E432" s="2"/>
      <c r="H432" s="4" t="s">
        <v>9</v>
      </c>
      <c r="I432" s="144">
        <f>SUM(I433:I433)</f>
        <v>19365</v>
      </c>
    </row>
    <row r="433" spans="1:11" ht="12.75">
      <c r="A433" s="150"/>
      <c r="B433" s="117"/>
      <c r="C433" s="2"/>
      <c r="D433" s="102" t="s">
        <v>565</v>
      </c>
      <c r="E433" s="99"/>
      <c r="F433" s="99"/>
      <c r="H433" s="4"/>
      <c r="I433" s="106">
        <v>19365</v>
      </c>
      <c r="K433" s="88"/>
    </row>
    <row r="434" spans="1:9" ht="12.75">
      <c r="A434" s="150"/>
      <c r="B434" s="117"/>
      <c r="H434" s="4"/>
      <c r="I434" s="18"/>
    </row>
    <row r="435" spans="1:9" ht="12.75">
      <c r="A435" s="150" t="s">
        <v>477</v>
      </c>
      <c r="B435" s="117" t="s">
        <v>200</v>
      </c>
      <c r="C435" s="2">
        <v>445</v>
      </c>
      <c r="D435" s="2" t="s">
        <v>573</v>
      </c>
      <c r="E435" s="2"/>
      <c r="H435" s="4" t="s">
        <v>18</v>
      </c>
      <c r="I435" s="144">
        <v>47750</v>
      </c>
    </row>
    <row r="436" spans="1:9" ht="12.75">
      <c r="A436" s="150"/>
      <c r="B436" s="117"/>
      <c r="D436" s="17" t="s">
        <v>574</v>
      </c>
      <c r="H436" s="3"/>
      <c r="I436" s="18">
        <v>47750</v>
      </c>
    </row>
    <row r="437" spans="1:9" ht="12.75">
      <c r="A437" s="150"/>
      <c r="B437" s="117"/>
      <c r="H437" s="3"/>
      <c r="I437" s="18"/>
    </row>
    <row r="438" spans="1:9" ht="12.75">
      <c r="A438" s="150" t="s">
        <v>577</v>
      </c>
      <c r="B438" s="117" t="s">
        <v>200</v>
      </c>
      <c r="C438" s="2">
        <v>170</v>
      </c>
      <c r="D438" s="2" t="s">
        <v>575</v>
      </c>
      <c r="H438" s="4" t="s">
        <v>9</v>
      </c>
      <c r="I438" s="144">
        <f>SUM(I439:I440)</f>
        <v>34820</v>
      </c>
    </row>
    <row r="439" spans="1:9" ht="12.75">
      <c r="A439" s="111"/>
      <c r="B439" s="117"/>
      <c r="D439" s="99" t="s">
        <v>576</v>
      </c>
      <c r="E439" s="99"/>
      <c r="F439" s="99"/>
      <c r="H439" s="3"/>
      <c r="I439" s="106">
        <v>31436</v>
      </c>
    </row>
    <row r="440" spans="1:9" ht="12.75">
      <c r="A440" s="111"/>
      <c r="B440" s="117"/>
      <c r="D440" s="99" t="s">
        <v>578</v>
      </c>
      <c r="E440" s="99"/>
      <c r="F440" s="99"/>
      <c r="H440" s="3"/>
      <c r="I440" s="106">
        <v>3384</v>
      </c>
    </row>
    <row r="441" spans="1:9" ht="12.75">
      <c r="A441" s="150"/>
      <c r="B441" s="117"/>
      <c r="D441" s="17"/>
      <c r="E441" s="17"/>
      <c r="F441" s="17"/>
      <c r="H441" s="3"/>
      <c r="I441" s="18"/>
    </row>
    <row r="442" spans="1:11" ht="12.75">
      <c r="A442" s="150" t="s">
        <v>591</v>
      </c>
      <c r="B442" s="117"/>
      <c r="C442" s="12" t="s">
        <v>596</v>
      </c>
      <c r="D442" s="2" t="s">
        <v>592</v>
      </c>
      <c r="E442" s="17"/>
      <c r="F442" s="17"/>
      <c r="H442" s="3"/>
      <c r="I442" s="144">
        <f>SUM(I443:I443)</f>
        <v>33468</v>
      </c>
      <c r="K442" s="88"/>
    </row>
    <row r="443" spans="1:11" ht="12.75">
      <c r="A443" s="150"/>
      <c r="B443" s="117" t="s">
        <v>205</v>
      </c>
      <c r="D443" t="s">
        <v>594</v>
      </c>
      <c r="E443" s="17"/>
      <c r="F443" s="17"/>
      <c r="H443" s="3"/>
      <c r="I443" s="18">
        <v>33468</v>
      </c>
      <c r="K443" s="88"/>
    </row>
    <row r="444" spans="1:9" ht="12.75">
      <c r="A444" s="150"/>
      <c r="B444" s="117"/>
      <c r="E444" s="17"/>
      <c r="F444" s="17"/>
      <c r="H444" s="3"/>
      <c r="I444" s="18"/>
    </row>
    <row r="445" spans="1:9" ht="13.5" thickBot="1">
      <c r="A445" s="150"/>
      <c r="B445" s="117"/>
      <c r="D445" s="2" t="s">
        <v>157</v>
      </c>
      <c r="H445" s="3"/>
      <c r="I445" s="146">
        <f>SUM(I13:I444)/2</f>
        <v>6099429</v>
      </c>
    </row>
    <row r="446" spans="1:9" ht="14.25" thickBot="1" thickTop="1">
      <c r="A446" s="150"/>
      <c r="B446" s="117"/>
      <c r="H446" s="3"/>
      <c r="I446" s="7"/>
    </row>
    <row r="447" spans="1:9" ht="13.5" thickBot="1">
      <c r="A447" s="150"/>
      <c r="B447" s="117"/>
      <c r="D447" s="2" t="s">
        <v>158</v>
      </c>
      <c r="H447" s="3"/>
      <c r="I447" s="110">
        <f>SUM(I440,I439,I433,I403,I400,I382,I379,I355,I294,I289,I269,I240,I233,I223,I149,I78,I55,I47)</f>
        <v>829459</v>
      </c>
    </row>
    <row r="448" spans="1:9" ht="12.75">
      <c r="A448" s="111"/>
      <c r="B448" s="2"/>
      <c r="H448" s="7"/>
      <c r="I448" s="7"/>
    </row>
    <row r="449" spans="1:9" ht="12.75">
      <c r="A449" s="111"/>
      <c r="B449" s="2"/>
      <c r="H449" s="7"/>
      <c r="I449" s="39"/>
    </row>
    <row r="450" spans="1:8" ht="12.75">
      <c r="A450" s="111"/>
      <c r="B450" s="2"/>
      <c r="H450" s="7"/>
    </row>
    <row r="451" spans="1:8" ht="12.75">
      <c r="A451" s="111"/>
      <c r="B451" s="2"/>
      <c r="H451" s="7"/>
    </row>
    <row r="452" spans="1:8" ht="12.75">
      <c r="A452" s="111"/>
      <c r="B452" s="2"/>
      <c r="H452" s="7"/>
    </row>
    <row r="453" spans="1:8" ht="12.75">
      <c r="A453" s="111"/>
      <c r="B453" s="2"/>
      <c r="H453" s="7"/>
    </row>
    <row r="454" spans="1:8" ht="12.75">
      <c r="A454" s="111"/>
      <c r="B454" s="2"/>
      <c r="H454" s="7"/>
    </row>
    <row r="455" spans="1:8" ht="12.75">
      <c r="A455" s="111"/>
      <c r="B455" s="2"/>
      <c r="H455" s="7"/>
    </row>
    <row r="456" spans="1:8" ht="12.75">
      <c r="A456" s="111"/>
      <c r="B456" s="2"/>
      <c r="H456" s="7"/>
    </row>
    <row r="457" spans="1:8" ht="12.75">
      <c r="A457" s="111"/>
      <c r="B457" s="2"/>
      <c r="H457" s="7"/>
    </row>
    <row r="458" spans="1:8" ht="12.75">
      <c r="A458" s="111"/>
      <c r="B458" s="2"/>
      <c r="H458" s="7"/>
    </row>
    <row r="459" spans="1:8" ht="12.75">
      <c r="A459" s="111"/>
      <c r="B459" s="2"/>
      <c r="H459" s="7"/>
    </row>
    <row r="460" spans="1:8" ht="12.75">
      <c r="A460" s="111"/>
      <c r="B460" s="2"/>
      <c r="H460" s="7"/>
    </row>
    <row r="461" spans="1:8" ht="12.75">
      <c r="A461" s="111"/>
      <c r="B461" s="2"/>
      <c r="H461" s="7"/>
    </row>
    <row r="462" spans="1:8" ht="12.75">
      <c r="A462" s="111"/>
      <c r="B462" s="2"/>
      <c r="H462" s="7"/>
    </row>
    <row r="463" spans="1:8" ht="12.75">
      <c r="A463" s="111"/>
      <c r="B463" s="2"/>
      <c r="H463" s="7"/>
    </row>
    <row r="464" spans="1:8" ht="12.75">
      <c r="A464" s="111"/>
      <c r="B464" s="2"/>
      <c r="H464" s="7"/>
    </row>
    <row r="465" spans="1:8" ht="12.75">
      <c r="A465" s="111"/>
      <c r="B465" s="2"/>
      <c r="H465" s="7"/>
    </row>
    <row r="466" spans="1:8" ht="12.75">
      <c r="A466" s="111"/>
      <c r="B466" s="2"/>
      <c r="H466" s="7"/>
    </row>
    <row r="467" spans="1:8" ht="12.75">
      <c r="A467" s="111"/>
      <c r="B467" s="2"/>
      <c r="H467" s="7"/>
    </row>
    <row r="468" spans="1:8" ht="12.75">
      <c r="A468" s="111"/>
      <c r="B468" s="2"/>
      <c r="H468" s="7"/>
    </row>
    <row r="469" spans="1:8" ht="12.75">
      <c r="A469" s="111"/>
      <c r="B469" s="2"/>
      <c r="H469" s="7"/>
    </row>
    <row r="470" spans="1:8" ht="12.75">
      <c r="A470" s="111"/>
      <c r="B470" s="2"/>
      <c r="H470" s="7"/>
    </row>
    <row r="471" spans="1:8" ht="12.75">
      <c r="A471" s="111"/>
      <c r="B471" s="2"/>
      <c r="H471" s="7"/>
    </row>
    <row r="472" spans="1:8" ht="12.75">
      <c r="A472" s="111"/>
      <c r="B472" s="2"/>
      <c r="H472" s="7"/>
    </row>
    <row r="473" spans="1:8" ht="12.75">
      <c r="A473" s="111"/>
      <c r="B473" s="2"/>
      <c r="H473" s="7"/>
    </row>
    <row r="474" spans="1:8" ht="12.75">
      <c r="A474" s="111"/>
      <c r="B474" s="2"/>
      <c r="H474" s="7"/>
    </row>
    <row r="475" spans="1:8" ht="12.75">
      <c r="A475" s="111"/>
      <c r="B475" s="2"/>
      <c r="H475" s="7"/>
    </row>
    <row r="476" spans="1:8" ht="12.75">
      <c r="A476" s="111"/>
      <c r="B476" s="2"/>
      <c r="H476" s="7"/>
    </row>
    <row r="477" spans="1:8" ht="12.75">
      <c r="A477" s="111"/>
      <c r="B477" s="2"/>
      <c r="H477" s="7"/>
    </row>
    <row r="478" spans="1:8" ht="12.75">
      <c r="A478" s="111"/>
      <c r="B478" s="2"/>
      <c r="H478" s="7"/>
    </row>
    <row r="479" spans="1:8" ht="12.75">
      <c r="A479" s="111"/>
      <c r="B479" s="2"/>
      <c r="H479" s="7"/>
    </row>
    <row r="480" spans="1:8" ht="12.75">
      <c r="A480" s="111"/>
      <c r="B480" s="2"/>
      <c r="H480" s="7"/>
    </row>
    <row r="481" spans="1:8" ht="12.75">
      <c r="A481" s="96"/>
      <c r="B481" s="2"/>
      <c r="H481" s="7"/>
    </row>
    <row r="482" spans="1:8" ht="12.75">
      <c r="A482" s="96"/>
      <c r="B482" s="2"/>
      <c r="H482" s="7"/>
    </row>
    <row r="483" spans="1:8" ht="12.75">
      <c r="A483" s="96"/>
      <c r="B483" s="2"/>
      <c r="H483" s="7"/>
    </row>
    <row r="484" spans="1:8" ht="12.75">
      <c r="A484" s="96"/>
      <c r="B484" s="2"/>
      <c r="H484" s="7"/>
    </row>
    <row r="485" spans="1:8" ht="12.75">
      <c r="A485" s="96"/>
      <c r="B485" s="2"/>
      <c r="H485" s="7"/>
    </row>
    <row r="486" spans="1:8" ht="12.75">
      <c r="A486" s="96"/>
      <c r="B486" s="2"/>
      <c r="H486" s="7"/>
    </row>
    <row r="487" spans="1:8" ht="12.75">
      <c r="A487" s="96"/>
      <c r="B487" s="2"/>
      <c r="H487" s="7"/>
    </row>
    <row r="488" spans="1:8" ht="12.75">
      <c r="A488" s="96"/>
      <c r="B488" s="2"/>
      <c r="H488" s="7"/>
    </row>
    <row r="489" spans="1:8" ht="12.75">
      <c r="A489" s="96"/>
      <c r="B489" s="2"/>
      <c r="H489" s="7"/>
    </row>
    <row r="490" spans="1:8" ht="12.75">
      <c r="A490" s="96"/>
      <c r="B490" s="2"/>
      <c r="H490" s="7"/>
    </row>
    <row r="491" spans="1:8" ht="12.75">
      <c r="A491" s="96"/>
      <c r="B491" s="2"/>
      <c r="H491" s="7"/>
    </row>
    <row r="492" spans="1:8" ht="12.75">
      <c r="A492" s="96"/>
      <c r="B492" s="2"/>
      <c r="H492" s="7"/>
    </row>
    <row r="493" spans="1:8" ht="12.75">
      <c r="A493" s="96"/>
      <c r="B493" s="2"/>
      <c r="H493" s="7"/>
    </row>
    <row r="494" spans="1:8" ht="12.75">
      <c r="A494" s="96"/>
      <c r="B494" s="2"/>
      <c r="H494" s="7"/>
    </row>
    <row r="495" spans="2:8" ht="12.75">
      <c r="B495" s="2"/>
      <c r="H495" s="7"/>
    </row>
    <row r="496" spans="2:8" ht="12.75">
      <c r="B496" s="2"/>
      <c r="H496" s="7"/>
    </row>
    <row r="497" spans="2:8" ht="12.75">
      <c r="B497" s="2"/>
      <c r="H497" s="7"/>
    </row>
    <row r="498" spans="2:8" ht="12.75">
      <c r="B498" s="97"/>
      <c r="H498" s="7"/>
    </row>
    <row r="499" spans="2:8" ht="12.75">
      <c r="B499" s="97"/>
      <c r="H499" s="7"/>
    </row>
    <row r="500" spans="2:8" ht="12.75">
      <c r="B500" s="97"/>
      <c r="H500" s="7"/>
    </row>
    <row r="501" spans="2:8" ht="12.75">
      <c r="B501" s="97"/>
      <c r="H501" s="7"/>
    </row>
    <row r="502" spans="2:8" ht="12.75">
      <c r="B502" s="97"/>
      <c r="H502" s="7"/>
    </row>
    <row r="503" spans="2:8" ht="12.75">
      <c r="B503" s="97"/>
      <c r="H503" s="7"/>
    </row>
    <row r="504" spans="2:8" ht="12.75">
      <c r="B504" s="97"/>
      <c r="H504" s="7"/>
    </row>
    <row r="505" ht="12.75">
      <c r="H505" s="7"/>
    </row>
    <row r="506" ht="12.75">
      <c r="H506" s="7"/>
    </row>
    <row r="507" ht="12.75">
      <c r="H507" s="7"/>
    </row>
    <row r="508" ht="12.75">
      <c r="H508" s="7"/>
    </row>
  </sheetData>
  <sheetProtection/>
  <mergeCells count="2">
    <mergeCell ref="A3:F3"/>
    <mergeCell ref="A4:D4"/>
  </mergeCells>
  <printOptions/>
  <pageMargins left="0" right="0" top="0.75" bottom="0.75" header="0.3" footer="0.3"/>
  <pageSetup horizontalDpi="600" verticalDpi="600" orientation="portrait" r:id="rId3"/>
  <headerFooter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9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s="2" customFormat="1" ht="12.75">
      <c r="A9" s="60" t="s">
        <v>190</v>
      </c>
      <c r="B9" s="58"/>
      <c r="C9" s="2">
        <v>401</v>
      </c>
      <c r="D9" s="2" t="s">
        <v>121</v>
      </c>
      <c r="H9" s="4" t="s">
        <v>9</v>
      </c>
      <c r="I9" s="9">
        <v>299807</v>
      </c>
    </row>
    <row r="10" spans="1:9" s="2" customFormat="1" ht="12.75">
      <c r="A10" s="60"/>
      <c r="B10" s="58"/>
      <c r="D10" s="70" t="s">
        <v>319</v>
      </c>
      <c r="H10" s="4"/>
      <c r="I10" s="11"/>
    </row>
    <row r="11" spans="1:9" s="20" customFormat="1" ht="11.25">
      <c r="A11" s="72"/>
      <c r="B11" s="73"/>
      <c r="D11" s="70" t="s">
        <v>318</v>
      </c>
      <c r="H11" s="71"/>
      <c r="I11" s="74"/>
    </row>
    <row r="12" spans="1:9" s="2" customFormat="1" ht="12.75">
      <c r="A12" s="60"/>
      <c r="B12" s="58"/>
      <c r="D12" s="27" t="s">
        <v>272</v>
      </c>
      <c r="H12" s="4"/>
      <c r="I12" s="11"/>
    </row>
    <row r="13" spans="1:9" ht="12.75">
      <c r="A13" s="60"/>
      <c r="B13" s="58" t="s">
        <v>212</v>
      </c>
      <c r="D13" t="s">
        <v>273</v>
      </c>
      <c r="F13" s="64">
        <v>7975</v>
      </c>
      <c r="H13" s="3"/>
      <c r="I13" s="8" t="s">
        <v>7</v>
      </c>
    </row>
    <row r="14" spans="1:9" ht="12.75">
      <c r="A14" s="60"/>
      <c r="B14" s="58"/>
      <c r="D14" s="48" t="s">
        <v>274</v>
      </c>
      <c r="F14" s="55">
        <v>4729</v>
      </c>
      <c r="H14" s="3"/>
      <c r="I14" s="8">
        <v>12704</v>
      </c>
    </row>
    <row r="15" spans="1:9" ht="12.75">
      <c r="A15" s="60"/>
      <c r="B15" s="22"/>
      <c r="D15" s="27" t="s">
        <v>123</v>
      </c>
      <c r="H15" s="3"/>
      <c r="I15" s="8" t="s">
        <v>7</v>
      </c>
    </row>
    <row r="16" spans="1:9" ht="12.75">
      <c r="A16" s="60"/>
      <c r="B16" s="58" t="s">
        <v>247</v>
      </c>
      <c r="D16" s="28" t="s">
        <v>113</v>
      </c>
      <c r="H16" s="3"/>
      <c r="I16" s="8">
        <v>55264</v>
      </c>
    </row>
    <row r="17" spans="1:9" ht="12.75">
      <c r="A17" s="60"/>
      <c r="B17" s="58"/>
      <c r="D17" s="27" t="s">
        <v>275</v>
      </c>
      <c r="H17" s="3"/>
      <c r="I17" s="8"/>
    </row>
    <row r="18" spans="1:9" ht="12.75">
      <c r="A18" s="60"/>
      <c r="B18" s="58"/>
      <c r="D18" s="31" t="s">
        <v>276</v>
      </c>
      <c r="F18" s="64">
        <v>8393</v>
      </c>
      <c r="G18" s="25"/>
      <c r="H18" s="3"/>
      <c r="I18" s="8"/>
    </row>
    <row r="19" spans="1:9" ht="12.75">
      <c r="A19" s="60"/>
      <c r="B19" s="58"/>
      <c r="D19" s="31" t="s">
        <v>277</v>
      </c>
      <c r="F19" s="65">
        <v>24179</v>
      </c>
      <c r="H19" s="3"/>
      <c r="I19" s="8">
        <v>32572</v>
      </c>
    </row>
    <row r="20" spans="1:9" ht="12.75">
      <c r="A20" s="60"/>
      <c r="B20" s="58"/>
      <c r="D20" s="27" t="s">
        <v>278</v>
      </c>
      <c r="F20" s="30"/>
      <c r="H20" s="3"/>
      <c r="I20" s="8"/>
    </row>
    <row r="21" spans="1:9" ht="12.75">
      <c r="A21" s="60"/>
      <c r="B21" s="58"/>
      <c r="D21" s="24" t="s">
        <v>279</v>
      </c>
      <c r="F21" s="66">
        <v>20748</v>
      </c>
      <c r="H21" s="3"/>
      <c r="I21" s="8"/>
    </row>
    <row r="22" spans="1:9" ht="12.75">
      <c r="A22" s="60"/>
      <c r="B22" s="58"/>
      <c r="D22" s="32" t="s">
        <v>280</v>
      </c>
      <c r="F22" s="66">
        <v>2934</v>
      </c>
      <c r="H22" s="3"/>
      <c r="I22" s="8"/>
    </row>
    <row r="23" spans="1:9" ht="12.75">
      <c r="A23" s="60"/>
      <c r="B23" s="58"/>
      <c r="D23" s="24" t="s">
        <v>281</v>
      </c>
      <c r="F23" s="66">
        <v>2700</v>
      </c>
      <c r="H23" s="3"/>
      <c r="I23" s="8"/>
    </row>
    <row r="24" spans="1:9" ht="12.75">
      <c r="A24" s="60"/>
      <c r="B24" s="58"/>
      <c r="D24" s="24" t="s">
        <v>289</v>
      </c>
      <c r="F24" s="66">
        <v>1500</v>
      </c>
      <c r="G24" s="30"/>
      <c r="H24" s="30"/>
      <c r="I24" s="30"/>
    </row>
    <row r="25" spans="1:9" ht="12.75">
      <c r="A25" s="60"/>
      <c r="B25" s="58"/>
      <c r="D25" s="53" t="s">
        <v>282</v>
      </c>
      <c r="F25" s="55">
        <v>13364</v>
      </c>
      <c r="H25" s="3"/>
      <c r="I25" s="8">
        <v>41246</v>
      </c>
    </row>
    <row r="26" spans="1:9" ht="12.75">
      <c r="A26" s="60"/>
      <c r="B26" s="58"/>
      <c r="D26" s="27" t="s">
        <v>283</v>
      </c>
      <c r="F26" s="33"/>
      <c r="H26" s="3"/>
      <c r="I26" s="8"/>
    </row>
    <row r="27" spans="1:9" ht="12.75">
      <c r="A27" s="60"/>
      <c r="B27" s="58" t="s">
        <v>226</v>
      </c>
      <c r="D27" s="24" t="s">
        <v>284</v>
      </c>
      <c r="F27" s="33"/>
      <c r="H27" s="3"/>
      <c r="I27" s="8">
        <v>17268</v>
      </c>
    </row>
    <row r="28" spans="1:9" ht="12.75">
      <c r="A28" s="60"/>
      <c r="B28" s="58"/>
      <c r="D28" s="27" t="s">
        <v>285</v>
      </c>
      <c r="F28" s="33"/>
      <c r="H28" s="3"/>
      <c r="I28" s="8"/>
    </row>
    <row r="29" spans="1:9" ht="12.75">
      <c r="A29" s="60"/>
      <c r="B29" s="58" t="s">
        <v>340</v>
      </c>
      <c r="D29" t="s">
        <v>341</v>
      </c>
      <c r="F29" s="66">
        <v>43000</v>
      </c>
      <c r="H29" s="3"/>
      <c r="I29" s="8"/>
    </row>
    <row r="30" spans="1:9" ht="12.75">
      <c r="A30" s="60"/>
      <c r="B30" s="58" t="s">
        <v>202</v>
      </c>
      <c r="D30" t="s">
        <v>122</v>
      </c>
      <c r="F30" s="66">
        <v>650</v>
      </c>
      <c r="H30" s="3"/>
      <c r="I30" s="8"/>
    </row>
    <row r="31" spans="1:9" ht="12.75">
      <c r="A31" s="60"/>
      <c r="B31" s="58"/>
      <c r="D31" t="s">
        <v>286</v>
      </c>
      <c r="F31" s="66">
        <v>532</v>
      </c>
      <c r="H31" s="3"/>
      <c r="I31" s="8"/>
    </row>
    <row r="32" spans="1:9" ht="12.75">
      <c r="A32" s="60"/>
      <c r="B32" s="58"/>
      <c r="D32" s="34" t="s">
        <v>287</v>
      </c>
      <c r="F32" s="66">
        <v>4600</v>
      </c>
      <c r="H32" s="3"/>
      <c r="I32" s="8"/>
    </row>
    <row r="33" spans="1:9" ht="12.75">
      <c r="A33" s="60"/>
      <c r="B33" s="58"/>
      <c r="D33" t="s">
        <v>125</v>
      </c>
      <c r="F33" s="66">
        <v>1700</v>
      </c>
      <c r="H33" s="3"/>
      <c r="I33" s="8"/>
    </row>
    <row r="34" spans="1:9" ht="12.75">
      <c r="A34" s="60"/>
      <c r="B34" s="58"/>
      <c r="D34" t="s">
        <v>269</v>
      </c>
      <c r="F34" s="67">
        <v>1000</v>
      </c>
      <c r="H34" s="3"/>
      <c r="I34" s="8"/>
    </row>
    <row r="35" spans="1:9" ht="12.75">
      <c r="A35" s="60"/>
      <c r="B35" s="58" t="s">
        <v>201</v>
      </c>
      <c r="D35" s="24" t="s">
        <v>288</v>
      </c>
      <c r="F35" s="66">
        <v>550</v>
      </c>
      <c r="H35" s="3"/>
      <c r="I35" s="8"/>
    </row>
    <row r="36" spans="1:9" ht="12.75">
      <c r="A36" s="60"/>
      <c r="B36" s="58" t="s">
        <v>226</v>
      </c>
      <c r="D36" s="24" t="s">
        <v>284</v>
      </c>
      <c r="F36" s="66">
        <v>10000</v>
      </c>
      <c r="H36" s="3"/>
      <c r="I36" s="8"/>
    </row>
    <row r="37" spans="1:9" ht="12.75">
      <c r="A37" s="60"/>
      <c r="B37" s="58"/>
      <c r="D37" s="24" t="s">
        <v>290</v>
      </c>
      <c r="F37" s="66">
        <v>1000</v>
      </c>
      <c r="H37" s="3"/>
      <c r="I37" s="8" t="s">
        <v>7</v>
      </c>
    </row>
    <row r="38" spans="1:9" ht="12.75">
      <c r="A38" s="60"/>
      <c r="B38" s="58"/>
      <c r="D38" s="48" t="s">
        <v>50</v>
      </c>
      <c r="F38" s="52">
        <v>26201</v>
      </c>
      <c r="H38" s="3"/>
      <c r="I38" s="38">
        <v>89233</v>
      </c>
    </row>
    <row r="39" spans="1:9" ht="12.75">
      <c r="A39" s="60"/>
      <c r="B39" s="58"/>
      <c r="D39" s="68"/>
      <c r="F39" s="66"/>
      <c r="H39" s="3"/>
      <c r="I39" s="38"/>
    </row>
    <row r="40" spans="1:9" ht="12.75">
      <c r="A40" s="60" t="s">
        <v>190</v>
      </c>
      <c r="B40" s="58"/>
      <c r="D40" s="27" t="s">
        <v>291</v>
      </c>
      <c r="F40" s="30"/>
      <c r="H40" s="3"/>
      <c r="I40" s="8"/>
    </row>
    <row r="41" spans="1:9" ht="12.75">
      <c r="A41" s="60"/>
      <c r="B41" s="58" t="s">
        <v>247</v>
      </c>
      <c r="D41" s="35" t="s">
        <v>292</v>
      </c>
      <c r="F41" s="66">
        <v>2929</v>
      </c>
      <c r="H41" s="3"/>
      <c r="I41" s="8"/>
    </row>
    <row r="42" spans="1:9" ht="12.75">
      <c r="A42" s="60"/>
      <c r="B42" s="58" t="s">
        <v>201</v>
      </c>
      <c r="D42" s="24" t="s">
        <v>16</v>
      </c>
      <c r="F42" s="65">
        <v>2929</v>
      </c>
      <c r="H42" s="3"/>
      <c r="I42" s="8">
        <v>5858</v>
      </c>
    </row>
    <row r="43" spans="1:9" ht="12.75">
      <c r="A43" s="60"/>
      <c r="B43" s="22"/>
      <c r="D43" s="27" t="s">
        <v>293</v>
      </c>
      <c r="H43" s="3"/>
      <c r="I43" s="8" t="s">
        <v>7</v>
      </c>
    </row>
    <row r="44" spans="1:9" ht="12.75">
      <c r="A44" s="60"/>
      <c r="B44" s="22"/>
      <c r="D44" s="48" t="s">
        <v>50</v>
      </c>
      <c r="H44" s="3"/>
      <c r="I44" s="50">
        <v>7674</v>
      </c>
    </row>
    <row r="45" spans="1:9" ht="12.75">
      <c r="A45" s="63"/>
      <c r="B45" s="22"/>
      <c r="D45" s="27" t="s">
        <v>294</v>
      </c>
      <c r="I45" s="39"/>
    </row>
    <row r="46" spans="1:9" ht="12.75">
      <c r="A46" s="63"/>
      <c r="B46" s="22"/>
      <c r="D46" s="48" t="s">
        <v>50</v>
      </c>
      <c r="I46" s="51">
        <v>9156</v>
      </c>
    </row>
    <row r="47" spans="1:9" ht="12.75">
      <c r="A47" s="63"/>
      <c r="B47" s="22"/>
      <c r="D47" s="27" t="s">
        <v>295</v>
      </c>
      <c r="I47" s="37"/>
    </row>
    <row r="48" spans="1:9" ht="12.75">
      <c r="A48" s="63"/>
      <c r="B48" s="58" t="s">
        <v>201</v>
      </c>
      <c r="D48" s="34" t="s">
        <v>16</v>
      </c>
      <c r="I48" s="41">
        <v>3078</v>
      </c>
    </row>
    <row r="49" spans="1:9" ht="12.75">
      <c r="A49" s="63"/>
      <c r="B49" s="22"/>
      <c r="D49" s="27" t="s">
        <v>296</v>
      </c>
      <c r="I49" s="37"/>
    </row>
    <row r="50" spans="1:9" ht="12.75">
      <c r="A50" s="63"/>
      <c r="B50" s="58" t="s">
        <v>201</v>
      </c>
      <c r="D50" s="34" t="s">
        <v>16</v>
      </c>
      <c r="F50" s="68">
        <v>690</v>
      </c>
      <c r="I50" s="37"/>
    </row>
    <row r="51" spans="1:9" ht="12.75">
      <c r="A51" s="63"/>
      <c r="B51" s="22"/>
      <c r="D51" s="34" t="s">
        <v>269</v>
      </c>
      <c r="F51" s="69">
        <v>690</v>
      </c>
      <c r="I51" s="41">
        <v>1380</v>
      </c>
    </row>
    <row r="52" spans="1:9" ht="12.75">
      <c r="A52" s="63"/>
      <c r="B52" s="22"/>
      <c r="D52" s="27" t="s">
        <v>297</v>
      </c>
      <c r="F52" s="29"/>
      <c r="I52" s="37"/>
    </row>
    <row r="53" spans="1:9" ht="12.75">
      <c r="A53" s="63"/>
      <c r="B53" s="58" t="s">
        <v>201</v>
      </c>
      <c r="D53" s="34" t="s">
        <v>16</v>
      </c>
      <c r="F53" s="29"/>
      <c r="I53" s="41">
        <v>4888</v>
      </c>
    </row>
    <row r="54" spans="1:9" ht="12.75">
      <c r="A54" s="63"/>
      <c r="B54" s="22"/>
      <c r="D54" s="27" t="s">
        <v>298</v>
      </c>
      <c r="F54" s="29"/>
      <c r="I54" s="37"/>
    </row>
    <row r="55" spans="1:9" ht="12.75">
      <c r="A55" s="63"/>
      <c r="B55" s="58" t="s">
        <v>201</v>
      </c>
      <c r="D55" s="34" t="s">
        <v>16</v>
      </c>
      <c r="F55" s="29"/>
      <c r="I55" s="41">
        <v>3345</v>
      </c>
    </row>
    <row r="56" spans="1:9" ht="12.75">
      <c r="A56" s="63"/>
      <c r="B56" s="58"/>
      <c r="D56" s="27" t="s">
        <v>299</v>
      </c>
      <c r="F56" s="29"/>
      <c r="I56" s="41"/>
    </row>
    <row r="57" spans="1:9" ht="12.75">
      <c r="A57" s="63"/>
      <c r="B57" s="58"/>
      <c r="D57" s="34" t="s">
        <v>124</v>
      </c>
      <c r="F57" s="29"/>
      <c r="I57" s="41">
        <v>2102</v>
      </c>
    </row>
    <row r="58" spans="1:9" ht="12.75">
      <c r="A58" s="63"/>
      <c r="B58" s="58"/>
      <c r="D58" s="27" t="s">
        <v>300</v>
      </c>
      <c r="F58" s="29"/>
      <c r="I58" s="41"/>
    </row>
    <row r="59" spans="1:9" ht="12.75">
      <c r="A59" s="63"/>
      <c r="B59" s="58"/>
      <c r="D59" s="34" t="s">
        <v>124</v>
      </c>
      <c r="F59" s="29"/>
      <c r="I59" s="41">
        <v>2202</v>
      </c>
    </row>
    <row r="60" spans="1:9" ht="12.75">
      <c r="A60" s="63"/>
      <c r="B60" s="58"/>
      <c r="D60" s="27" t="s">
        <v>301</v>
      </c>
      <c r="F60" s="29"/>
      <c r="I60" s="41"/>
    </row>
    <row r="61" spans="1:9" ht="12.75">
      <c r="A61" s="63"/>
      <c r="B61" s="58"/>
      <c r="D61" s="40" t="s">
        <v>50</v>
      </c>
      <c r="F61" s="29"/>
      <c r="I61" s="51">
        <v>1874</v>
      </c>
    </row>
    <row r="62" spans="1:9" ht="12.75">
      <c r="A62" s="63"/>
      <c r="B62" s="58"/>
      <c r="D62" s="27" t="s">
        <v>302</v>
      </c>
      <c r="F62" s="29"/>
      <c r="I62" s="41"/>
    </row>
    <row r="63" spans="1:9" ht="12.75">
      <c r="A63" s="63"/>
      <c r="B63" s="58"/>
      <c r="D63" s="17" t="s">
        <v>303</v>
      </c>
      <c r="F63" s="29"/>
      <c r="I63" s="41">
        <v>1755</v>
      </c>
    </row>
    <row r="64" spans="1:9" ht="12.75">
      <c r="A64" s="63"/>
      <c r="B64" s="58"/>
      <c r="D64" s="27" t="s">
        <v>304</v>
      </c>
      <c r="F64" s="29"/>
      <c r="I64" s="41"/>
    </row>
    <row r="65" spans="1:9" ht="12.75">
      <c r="A65" s="63"/>
      <c r="B65" s="58" t="s">
        <v>247</v>
      </c>
      <c r="D65" s="35" t="s">
        <v>292</v>
      </c>
      <c r="F65" s="29"/>
      <c r="I65" s="41">
        <v>3762</v>
      </c>
    </row>
    <row r="66" spans="1:9" ht="12.75">
      <c r="A66" s="63"/>
      <c r="B66" s="58"/>
      <c r="D66" s="27" t="s">
        <v>305</v>
      </c>
      <c r="F66" s="29"/>
      <c r="I66" s="41"/>
    </row>
    <row r="67" spans="1:9" ht="12.75">
      <c r="A67" s="63"/>
      <c r="B67" s="58"/>
      <c r="D67" s="40" t="s">
        <v>50</v>
      </c>
      <c r="F67" s="29"/>
      <c r="I67" s="51">
        <v>1482</v>
      </c>
    </row>
    <row r="68" spans="1:9" ht="12.75">
      <c r="A68" s="63"/>
      <c r="B68" s="58"/>
      <c r="D68" s="27" t="s">
        <v>306</v>
      </c>
      <c r="F68" s="29"/>
      <c r="I68" s="41"/>
    </row>
    <row r="69" spans="1:9" ht="12.75">
      <c r="A69" s="63"/>
      <c r="B69" s="58"/>
      <c r="D69" s="17" t="s">
        <v>307</v>
      </c>
      <c r="F69" s="29"/>
      <c r="I69" s="41">
        <v>1482</v>
      </c>
    </row>
    <row r="70" spans="1:11" ht="12.75">
      <c r="A70" s="63"/>
      <c r="B70" s="58"/>
      <c r="D70" s="27" t="s">
        <v>308</v>
      </c>
      <c r="F70" s="29"/>
      <c r="I70" s="41"/>
      <c r="K70" t="s">
        <v>309</v>
      </c>
    </row>
    <row r="71" spans="1:9" ht="12.75">
      <c r="A71" s="63"/>
      <c r="B71" s="58" t="s">
        <v>340</v>
      </c>
      <c r="D71" s="17" t="s">
        <v>342</v>
      </c>
      <c r="F71" s="29"/>
      <c r="I71" s="41">
        <v>1482</v>
      </c>
    </row>
    <row r="72" spans="1:2" ht="12.75">
      <c r="A72" s="63"/>
      <c r="B72" s="5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s="2" customFormat="1" ht="12.75">
      <c r="A9" s="60" t="s">
        <v>194</v>
      </c>
      <c r="B9" s="58"/>
      <c r="C9" s="2">
        <v>1</v>
      </c>
      <c r="D9" s="2" t="s">
        <v>136</v>
      </c>
      <c r="H9" s="4" t="s">
        <v>9</v>
      </c>
      <c r="I9" s="9">
        <v>226714</v>
      </c>
    </row>
    <row r="10" spans="1:9" ht="12.75">
      <c r="A10" s="60"/>
      <c r="B10" s="58" t="s">
        <v>212</v>
      </c>
      <c r="D10" t="s">
        <v>137</v>
      </c>
      <c r="H10" s="3"/>
      <c r="I10" s="18">
        <v>14409</v>
      </c>
    </row>
    <row r="11" spans="1:9" ht="12.75">
      <c r="A11" s="60"/>
      <c r="B11" s="58" t="s">
        <v>340</v>
      </c>
      <c r="D11" t="s">
        <v>343</v>
      </c>
      <c r="H11" s="3"/>
      <c r="I11" s="18">
        <v>2500</v>
      </c>
    </row>
    <row r="12" spans="1:9" ht="12.75">
      <c r="A12" s="60"/>
      <c r="B12" s="58" t="s">
        <v>340</v>
      </c>
      <c r="D12" t="s">
        <v>343</v>
      </c>
      <c r="E12" s="42"/>
      <c r="F12" s="42"/>
      <c r="G12" t="s">
        <v>7</v>
      </c>
      <c r="H12" s="3"/>
      <c r="I12" s="18">
        <v>2500</v>
      </c>
    </row>
    <row r="13" spans="1:9" ht="12.75">
      <c r="A13" s="60"/>
      <c r="B13" s="58"/>
      <c r="D13" t="s">
        <v>138</v>
      </c>
      <c r="H13" s="3"/>
      <c r="I13" s="18">
        <v>986</v>
      </c>
    </row>
    <row r="14" spans="1:8" ht="12.75">
      <c r="A14" s="60"/>
      <c r="B14" s="58"/>
      <c r="D14" t="s">
        <v>139</v>
      </c>
      <c r="H14" s="3"/>
    </row>
    <row r="15" spans="1:9" ht="12.75">
      <c r="A15" s="60"/>
      <c r="B15" s="58"/>
      <c r="D15" s="48" t="s">
        <v>50</v>
      </c>
      <c r="H15" s="3"/>
      <c r="I15" s="49">
        <v>206319</v>
      </c>
    </row>
    <row r="16" spans="1:9" ht="12.75">
      <c r="A16" s="60"/>
      <c r="B16" s="58"/>
      <c r="D16" s="68"/>
      <c r="H16" s="3"/>
      <c r="I16" s="7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ht="12.75">
      <c r="A9" s="79"/>
      <c r="B9" s="58"/>
      <c r="C9" s="80"/>
      <c r="D9" s="80"/>
      <c r="E9" s="80"/>
      <c r="F9" s="80"/>
      <c r="G9" s="80"/>
      <c r="H9" s="81"/>
      <c r="I9" s="81"/>
    </row>
    <row r="10" spans="1:9" ht="12.75">
      <c r="A10" s="60" t="s">
        <v>196</v>
      </c>
      <c r="B10" s="57"/>
      <c r="C10" s="2">
        <v>49</v>
      </c>
      <c r="D10" s="2" t="s">
        <v>161</v>
      </c>
      <c r="H10" s="4" t="s">
        <v>9</v>
      </c>
      <c r="I10" s="9">
        <f>I11</f>
        <v>2600</v>
      </c>
    </row>
    <row r="11" spans="1:9" ht="12.75">
      <c r="A11" s="60"/>
      <c r="B11" s="57"/>
      <c r="D11" s="48" t="s">
        <v>172</v>
      </c>
      <c r="E11" s="48"/>
      <c r="F11" s="48"/>
      <c r="H11" s="3"/>
      <c r="I11" s="49">
        <v>2600</v>
      </c>
    </row>
    <row r="12" spans="1:9" ht="12.75">
      <c r="A12" s="60"/>
      <c r="B12" s="57"/>
      <c r="H12" s="3"/>
      <c r="I12" s="18"/>
    </row>
    <row r="13" spans="1:9" ht="12.75">
      <c r="A13" s="60" t="s">
        <v>196</v>
      </c>
      <c r="B13" s="57"/>
      <c r="C13" s="2">
        <v>61</v>
      </c>
      <c r="D13" s="2" t="s">
        <v>162</v>
      </c>
      <c r="H13" s="4" t="s">
        <v>9</v>
      </c>
      <c r="I13" s="9">
        <v>245000</v>
      </c>
    </row>
    <row r="14" spans="1:9" ht="12.75">
      <c r="A14" s="60"/>
      <c r="B14" s="58" t="s">
        <v>255</v>
      </c>
      <c r="D14" t="s">
        <v>163</v>
      </c>
      <c r="H14" s="3"/>
      <c r="I14" s="18">
        <v>50317</v>
      </c>
    </row>
    <row r="15" spans="1:9" ht="12.75">
      <c r="A15" s="60"/>
      <c r="B15" s="58" t="s">
        <v>256</v>
      </c>
      <c r="D15" t="s">
        <v>164</v>
      </c>
      <c r="H15" s="3"/>
      <c r="I15" s="18">
        <v>23333</v>
      </c>
    </row>
    <row r="16" spans="1:9" ht="12.75">
      <c r="A16" s="60"/>
      <c r="B16" s="58" t="s">
        <v>205</v>
      </c>
      <c r="D16" t="s">
        <v>166</v>
      </c>
      <c r="H16" s="3"/>
      <c r="I16" s="18">
        <v>13785</v>
      </c>
    </row>
    <row r="17" spans="1:9" ht="12.75">
      <c r="A17" s="60"/>
      <c r="B17" s="58"/>
      <c r="D17" t="s">
        <v>165</v>
      </c>
      <c r="H17" s="3"/>
      <c r="I17" s="18">
        <v>5630</v>
      </c>
    </row>
    <row r="18" spans="1:9" ht="12.75">
      <c r="A18" s="60"/>
      <c r="B18" s="58"/>
      <c r="D18" t="s">
        <v>83</v>
      </c>
      <c r="H18" s="3"/>
      <c r="I18" s="18">
        <v>56929</v>
      </c>
    </row>
    <row r="19" spans="1:9" ht="12.75">
      <c r="A19" s="60"/>
      <c r="B19" s="58"/>
      <c r="D19" t="s">
        <v>171</v>
      </c>
      <c r="H19" s="3"/>
      <c r="I19" s="18">
        <v>41079</v>
      </c>
    </row>
    <row r="20" spans="1:9" ht="12.75">
      <c r="A20" s="60"/>
      <c r="B20" s="57"/>
      <c r="D20" s="48" t="s">
        <v>50</v>
      </c>
      <c r="H20" s="3"/>
      <c r="I20" s="49">
        <v>53927</v>
      </c>
    </row>
    <row r="21" spans="1:9" ht="12.75">
      <c r="A21" s="60"/>
      <c r="B21" s="58"/>
      <c r="H21" s="3"/>
      <c r="I21" s="1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s="2" customFormat="1" ht="12.75">
      <c r="A9" s="60" t="s">
        <v>180</v>
      </c>
      <c r="B9" s="58"/>
      <c r="C9" s="2">
        <v>240</v>
      </c>
      <c r="D9" s="2" t="s">
        <v>271</v>
      </c>
      <c r="H9" s="4" t="s">
        <v>9</v>
      </c>
      <c r="I9" s="9">
        <v>234257</v>
      </c>
    </row>
    <row r="10" spans="1:9" ht="12.75">
      <c r="A10" s="60"/>
      <c r="B10" s="58" t="s">
        <v>340</v>
      </c>
      <c r="C10" t="s">
        <v>7</v>
      </c>
      <c r="D10" t="s">
        <v>341</v>
      </c>
      <c r="H10" s="3"/>
      <c r="I10" s="8">
        <v>42549</v>
      </c>
    </row>
    <row r="11" spans="1:9" ht="12.75">
      <c r="A11" s="60"/>
      <c r="B11" s="58"/>
      <c r="D11" t="s">
        <v>257</v>
      </c>
      <c r="H11" s="3"/>
      <c r="I11" s="8">
        <v>29050</v>
      </c>
    </row>
    <row r="12" spans="1:9" ht="12.75">
      <c r="A12" s="60"/>
      <c r="B12" s="58"/>
      <c r="D12" t="s">
        <v>258</v>
      </c>
      <c r="H12" s="3"/>
      <c r="I12" s="8">
        <v>351</v>
      </c>
    </row>
    <row r="13" spans="1:9" ht="12.75">
      <c r="A13" s="60"/>
      <c r="B13" s="58"/>
      <c r="D13" t="s">
        <v>259</v>
      </c>
      <c r="H13" s="3"/>
      <c r="I13" s="8">
        <v>135</v>
      </c>
    </row>
    <row r="14" spans="1:9" ht="12.75">
      <c r="A14" s="60"/>
      <c r="B14" s="58"/>
      <c r="C14" t="s">
        <v>7</v>
      </c>
      <c r="D14" t="s">
        <v>270</v>
      </c>
      <c r="H14" s="3"/>
      <c r="I14" s="8">
        <v>40000</v>
      </c>
    </row>
    <row r="15" spans="1:9" ht="12.75">
      <c r="A15" s="60"/>
      <c r="B15" s="58"/>
      <c r="D15" t="s">
        <v>266</v>
      </c>
      <c r="H15" s="3"/>
      <c r="I15" s="8">
        <v>1996</v>
      </c>
    </row>
    <row r="16" spans="1:11" ht="12.75">
      <c r="A16" s="60"/>
      <c r="B16" s="58"/>
      <c r="C16" t="s">
        <v>7</v>
      </c>
      <c r="D16" t="s">
        <v>265</v>
      </c>
      <c r="H16" s="3"/>
      <c r="I16" s="8">
        <v>296</v>
      </c>
      <c r="K16" s="34"/>
    </row>
    <row r="17" spans="1:9" ht="12.75">
      <c r="A17" s="60"/>
      <c r="B17" s="58"/>
      <c r="D17" s="40" t="s">
        <v>260</v>
      </c>
      <c r="E17" t="s">
        <v>261</v>
      </c>
      <c r="F17" s="41">
        <v>7588</v>
      </c>
      <c r="H17" s="3"/>
      <c r="I17" s="8"/>
    </row>
    <row r="18" spans="1:9" ht="12.75">
      <c r="A18" s="60"/>
      <c r="B18" s="58"/>
      <c r="E18" s="24" t="s">
        <v>262</v>
      </c>
      <c r="F18" s="41">
        <v>41308</v>
      </c>
      <c r="H18" s="3"/>
      <c r="I18" s="8"/>
    </row>
    <row r="19" spans="1:9" ht="12.75">
      <c r="A19" s="60"/>
      <c r="B19" s="58"/>
      <c r="E19" t="s">
        <v>263</v>
      </c>
      <c r="F19" s="41">
        <v>28762</v>
      </c>
      <c r="H19" s="3"/>
      <c r="I19" s="8"/>
    </row>
    <row r="20" spans="1:9" ht="12.75">
      <c r="A20" s="60"/>
      <c r="B20" s="58"/>
      <c r="E20" t="s">
        <v>264</v>
      </c>
      <c r="F20" s="54">
        <v>42222</v>
      </c>
      <c r="H20" s="3"/>
      <c r="I20" s="36"/>
    </row>
    <row r="21" spans="1:9" ht="12.75">
      <c r="A21" s="60"/>
      <c r="B21" s="58"/>
      <c r="F21" s="51">
        <v>119880</v>
      </c>
      <c r="H21" s="3"/>
      <c r="I21" s="56">
        <v>119880</v>
      </c>
    </row>
    <row r="22" spans="1:9" ht="12.75">
      <c r="A22" s="60"/>
      <c r="B22" s="58"/>
      <c r="H22" s="3"/>
      <c r="I22" s="8"/>
    </row>
    <row r="23" spans="1:9" s="2" customFormat="1" ht="12.75">
      <c r="A23" s="60" t="s">
        <v>320</v>
      </c>
      <c r="B23" s="58"/>
      <c r="C23" s="2">
        <v>36</v>
      </c>
      <c r="D23" s="2" t="s">
        <v>131</v>
      </c>
      <c r="H23" s="4" t="s">
        <v>9</v>
      </c>
      <c r="I23" s="9">
        <v>175445</v>
      </c>
    </row>
    <row r="24" spans="1:9" ht="12.75">
      <c r="A24" s="60"/>
      <c r="B24" s="58"/>
      <c r="D24" s="48" t="s">
        <v>50</v>
      </c>
      <c r="H24" s="3"/>
      <c r="I24" s="50">
        <v>175445</v>
      </c>
    </row>
    <row r="25" spans="1:9" ht="12.75">
      <c r="A25" s="60"/>
      <c r="B25" s="58"/>
      <c r="H25" s="3"/>
      <c r="I25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s="2" customFormat="1" ht="12.75">
      <c r="A9" s="60" t="s">
        <v>184</v>
      </c>
      <c r="B9" s="58"/>
      <c r="C9" s="2">
        <v>39</v>
      </c>
      <c r="D9" s="2" t="s">
        <v>90</v>
      </c>
      <c r="H9" s="4" t="s">
        <v>9</v>
      </c>
      <c r="I9" s="9">
        <v>32833</v>
      </c>
    </row>
    <row r="10" spans="1:9" ht="12.75">
      <c r="A10" s="60"/>
      <c r="B10" s="58" t="s">
        <v>244</v>
      </c>
      <c r="D10" t="s">
        <v>91</v>
      </c>
      <c r="H10" s="3"/>
      <c r="I10" s="8">
        <v>29420</v>
      </c>
    </row>
    <row r="11" spans="1:9" ht="12.75">
      <c r="A11" s="60"/>
      <c r="B11" s="58"/>
      <c r="D11" t="s">
        <v>92</v>
      </c>
      <c r="H11" s="3"/>
      <c r="I11" s="8">
        <v>3413</v>
      </c>
    </row>
    <row r="12" spans="1:9" ht="12.75">
      <c r="A12" s="60"/>
      <c r="B12" s="58"/>
      <c r="H12" s="3"/>
      <c r="I12" s="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s="2" customFormat="1" ht="12.75">
      <c r="A9" s="60" t="s">
        <v>191</v>
      </c>
      <c r="B9" s="58"/>
      <c r="C9" s="2">
        <v>10</v>
      </c>
      <c r="D9" s="2" t="s">
        <v>126</v>
      </c>
      <c r="H9" s="4" t="s">
        <v>18</v>
      </c>
      <c r="I9" s="9">
        <v>60648</v>
      </c>
    </row>
    <row r="10" spans="1:9" ht="12.75">
      <c r="A10" s="60"/>
      <c r="B10" s="58" t="s">
        <v>248</v>
      </c>
      <c r="D10" t="s">
        <v>127</v>
      </c>
      <c r="H10" s="3"/>
      <c r="I10" s="8">
        <v>33608</v>
      </c>
    </row>
    <row r="11" spans="1:9" ht="12.75">
      <c r="A11" s="60"/>
      <c r="B11" s="58" t="s">
        <v>249</v>
      </c>
      <c r="D11" t="s">
        <v>128</v>
      </c>
      <c r="H11" s="3"/>
      <c r="I11" s="8">
        <v>7036</v>
      </c>
    </row>
    <row r="12" spans="1:9" ht="12.75">
      <c r="A12" s="60"/>
      <c r="B12" s="58" t="s">
        <v>250</v>
      </c>
      <c r="D12" t="s">
        <v>129</v>
      </c>
      <c r="H12" s="3"/>
      <c r="I12" s="8">
        <v>4260</v>
      </c>
    </row>
    <row r="13" spans="1:9" ht="12.75">
      <c r="A13" s="60"/>
      <c r="B13" s="58"/>
      <c r="D13" t="s">
        <v>83</v>
      </c>
      <c r="H13" s="3"/>
      <c r="I13" s="8">
        <v>14588</v>
      </c>
    </row>
    <row r="14" spans="1:9" ht="12.75">
      <c r="A14" s="60"/>
      <c r="B14" s="58"/>
      <c r="D14" t="s">
        <v>130</v>
      </c>
      <c r="H14" s="3"/>
      <c r="I14" s="8">
        <v>1156</v>
      </c>
    </row>
    <row r="15" spans="1:9" ht="12.75">
      <c r="A15" s="60"/>
      <c r="B15" s="58"/>
      <c r="H15" s="3"/>
      <c r="I15" s="8"/>
    </row>
    <row r="16" spans="1:9" ht="12.75">
      <c r="A16" s="60" t="s">
        <v>191</v>
      </c>
      <c r="B16" s="58"/>
      <c r="C16" s="2">
        <v>14</v>
      </c>
      <c r="D16" s="2" t="s">
        <v>126</v>
      </c>
      <c r="H16" s="4" t="s">
        <v>18</v>
      </c>
      <c r="I16" s="9" t="s">
        <v>88</v>
      </c>
    </row>
    <row r="17" spans="1:9" ht="12.75">
      <c r="A17" s="60"/>
      <c r="B17" s="58"/>
      <c r="H17" s="3"/>
      <c r="I17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9" ht="12.75">
      <c r="A1" s="21" t="s">
        <v>330</v>
      </c>
      <c r="B1" s="21"/>
      <c r="C1" s="1"/>
      <c r="D1" s="1"/>
      <c r="E1" s="1"/>
      <c r="F1" s="1"/>
      <c r="G1" s="1"/>
      <c r="H1" s="1"/>
      <c r="I1" s="1"/>
    </row>
    <row r="2" spans="1:9" ht="12.75">
      <c r="A2" s="21" t="s">
        <v>331</v>
      </c>
      <c r="B2" s="21"/>
      <c r="C2" s="1"/>
      <c r="D2" s="1"/>
      <c r="E2" s="1"/>
      <c r="F2" s="1"/>
      <c r="G2" s="1"/>
      <c r="H2" s="1"/>
      <c r="I2" s="1"/>
    </row>
    <row r="3" spans="1:9" ht="12.75">
      <c r="A3" s="21" t="s">
        <v>346</v>
      </c>
      <c r="B3" s="21"/>
      <c r="C3" s="1"/>
      <c r="D3" s="1"/>
      <c r="E3" s="1"/>
      <c r="F3" s="1"/>
      <c r="G3" s="1"/>
      <c r="H3" s="1"/>
      <c r="I3" s="1"/>
    </row>
    <row r="4" spans="1:9" ht="12.75">
      <c r="A4" s="21"/>
      <c r="B4" s="22"/>
      <c r="C4" s="1"/>
      <c r="D4" s="1"/>
      <c r="E4" s="1"/>
      <c r="F4" s="1"/>
      <c r="G4" s="1"/>
      <c r="H4" s="1"/>
      <c r="I4" s="1"/>
    </row>
    <row r="5" spans="1:9" ht="13.5" thickBot="1">
      <c r="A5" s="75"/>
      <c r="B5" s="57"/>
      <c r="C5" s="1"/>
      <c r="D5" s="1"/>
      <c r="E5" s="1"/>
      <c r="F5" s="1"/>
      <c r="G5" s="1"/>
      <c r="H5" s="1"/>
      <c r="I5" s="1"/>
    </row>
    <row r="6" spans="1:9" ht="12.75">
      <c r="A6" s="60" t="s">
        <v>173</v>
      </c>
      <c r="B6" s="58" t="s">
        <v>197</v>
      </c>
      <c r="I6" s="3" t="s">
        <v>0</v>
      </c>
    </row>
    <row r="7" spans="1:9" ht="12.75">
      <c r="A7" s="61" t="s">
        <v>174</v>
      </c>
      <c r="B7" s="58" t="s">
        <v>1</v>
      </c>
      <c r="H7" s="3" t="s">
        <v>2</v>
      </c>
      <c r="I7" s="3" t="s">
        <v>3</v>
      </c>
    </row>
    <row r="8" spans="1:9" ht="13.5" thickBot="1">
      <c r="A8" s="62"/>
      <c r="B8" s="59" t="s">
        <v>174</v>
      </c>
      <c r="C8" s="6" t="s">
        <v>4</v>
      </c>
      <c r="D8" s="6"/>
      <c r="E8" s="6"/>
      <c r="F8" s="6"/>
      <c r="G8" s="6"/>
      <c r="H8" s="5" t="s">
        <v>5</v>
      </c>
      <c r="I8" s="5" t="s">
        <v>6</v>
      </c>
    </row>
    <row r="9" spans="1:9" s="2" customFormat="1" ht="12.75">
      <c r="A9" s="60" t="s">
        <v>175</v>
      </c>
      <c r="B9" s="58"/>
      <c r="C9" s="2">
        <v>30</v>
      </c>
      <c r="D9" s="2" t="s">
        <v>20</v>
      </c>
      <c r="H9" s="4" t="s">
        <v>9</v>
      </c>
      <c r="I9" s="9">
        <v>76665</v>
      </c>
    </row>
    <row r="10" spans="1:9" ht="12.75">
      <c r="A10" s="60"/>
      <c r="B10" s="58" t="s">
        <v>207</v>
      </c>
      <c r="D10" t="s">
        <v>21</v>
      </c>
      <c r="H10" s="3"/>
      <c r="I10" s="8">
        <v>49869</v>
      </c>
    </row>
    <row r="11" spans="1:9" ht="12.75">
      <c r="A11" s="60"/>
      <c r="B11" s="58" t="s">
        <v>208</v>
      </c>
      <c r="D11" t="s">
        <v>22</v>
      </c>
      <c r="H11" s="3"/>
      <c r="I11" s="8">
        <v>16623</v>
      </c>
    </row>
    <row r="12" spans="1:9" ht="12.75">
      <c r="A12" s="60"/>
      <c r="B12" s="58"/>
      <c r="D12" t="s">
        <v>23</v>
      </c>
      <c r="H12" s="3"/>
      <c r="I12" s="8">
        <v>10173</v>
      </c>
    </row>
    <row r="13" spans="1:9" ht="12.75">
      <c r="A13" s="60"/>
      <c r="B13" s="58"/>
      <c r="H13" s="3"/>
      <c r="I13" s="8"/>
    </row>
    <row r="14" spans="1:9" s="2" customFormat="1" ht="12.75">
      <c r="A14" s="60" t="s">
        <v>178</v>
      </c>
      <c r="B14" s="58"/>
      <c r="C14" s="12" t="s">
        <v>40</v>
      </c>
      <c r="D14" s="2" t="s">
        <v>20</v>
      </c>
      <c r="H14" s="4" t="s">
        <v>9</v>
      </c>
      <c r="I14" s="9">
        <v>84437</v>
      </c>
    </row>
    <row r="15" spans="1:9" ht="12.75">
      <c r="A15" s="60"/>
      <c r="B15" s="58" t="s">
        <v>215</v>
      </c>
      <c r="D15" t="s">
        <v>41</v>
      </c>
      <c r="H15" s="13"/>
      <c r="I15" s="8">
        <v>7658</v>
      </c>
    </row>
    <row r="16" spans="1:9" ht="12.75">
      <c r="A16" s="60"/>
      <c r="B16" s="58" t="s">
        <v>216</v>
      </c>
      <c r="D16" t="s">
        <v>42</v>
      </c>
      <c r="H16" s="3"/>
      <c r="I16" s="8">
        <v>5773</v>
      </c>
    </row>
    <row r="17" spans="1:9" ht="12.75">
      <c r="A17" s="60"/>
      <c r="B17" s="58" t="s">
        <v>217</v>
      </c>
      <c r="D17" t="s">
        <v>43</v>
      </c>
      <c r="H17" s="3"/>
      <c r="I17" s="8">
        <v>7200</v>
      </c>
    </row>
    <row r="18" spans="1:9" ht="12.75">
      <c r="A18" s="60"/>
      <c r="B18" s="58" t="s">
        <v>218</v>
      </c>
      <c r="D18" t="s">
        <v>44</v>
      </c>
      <c r="H18" s="3"/>
      <c r="I18" s="8">
        <v>14701</v>
      </c>
    </row>
    <row r="19" spans="1:9" ht="12.75">
      <c r="A19" s="60"/>
      <c r="B19" s="58" t="s">
        <v>219</v>
      </c>
      <c r="D19" t="s">
        <v>45</v>
      </c>
      <c r="H19" s="3"/>
      <c r="I19" s="8">
        <v>2170</v>
      </c>
    </row>
    <row r="20" spans="1:9" ht="12.75">
      <c r="A20" s="60"/>
      <c r="B20" s="58" t="s">
        <v>220</v>
      </c>
      <c r="D20" t="s">
        <v>46</v>
      </c>
      <c r="H20" s="3"/>
      <c r="I20" s="8">
        <v>2165</v>
      </c>
    </row>
    <row r="21" spans="1:9" ht="12.75">
      <c r="A21" s="60"/>
      <c r="B21" s="58" t="s">
        <v>221</v>
      </c>
      <c r="D21" t="s">
        <v>47</v>
      </c>
      <c r="H21" s="3"/>
      <c r="I21" s="8">
        <v>2165</v>
      </c>
    </row>
    <row r="22" spans="1:9" ht="12.75">
      <c r="A22" s="60"/>
      <c r="B22" s="58" t="s">
        <v>200</v>
      </c>
      <c r="D22" t="s">
        <v>48</v>
      </c>
      <c r="H22" s="3"/>
      <c r="I22" s="8">
        <v>8853</v>
      </c>
    </row>
    <row r="23" spans="1:9" ht="12.75">
      <c r="A23" s="60"/>
      <c r="B23" s="58"/>
      <c r="D23" t="s">
        <v>49</v>
      </c>
      <c r="H23" s="3"/>
      <c r="I23" s="8">
        <v>29218</v>
      </c>
    </row>
    <row r="24" spans="1:9" ht="12.75">
      <c r="A24" s="60"/>
      <c r="B24" s="58"/>
      <c r="D24" s="48" t="s">
        <v>50</v>
      </c>
      <c r="H24" s="3"/>
      <c r="I24" s="51">
        <v>4534</v>
      </c>
    </row>
    <row r="25" spans="1:9" ht="12.75">
      <c r="A25" s="60"/>
      <c r="B25" s="58"/>
      <c r="H25" s="3"/>
      <c r="I25" s="8"/>
    </row>
    <row r="26" spans="1:9" s="2" customFormat="1" ht="12.75">
      <c r="A26" s="60" t="s">
        <v>182</v>
      </c>
      <c r="B26" s="58"/>
      <c r="C26" s="2">
        <v>1111</v>
      </c>
      <c r="D26" s="2" t="s">
        <v>84</v>
      </c>
      <c r="H26" s="4" t="s">
        <v>9</v>
      </c>
      <c r="I26" s="9">
        <v>108000</v>
      </c>
    </row>
    <row r="27" spans="1:9" ht="12.75">
      <c r="A27" s="60"/>
      <c r="B27" s="58" t="s">
        <v>212</v>
      </c>
      <c r="D27" t="s">
        <v>85</v>
      </c>
      <c r="H27" s="3"/>
      <c r="I27" s="8">
        <v>108000</v>
      </c>
    </row>
    <row r="28" spans="1:9" ht="12.75">
      <c r="A28" s="60"/>
      <c r="B28" s="58"/>
      <c r="D28" t="s">
        <v>86</v>
      </c>
      <c r="H28" s="3"/>
      <c r="I28" s="8"/>
    </row>
    <row r="29" spans="1:9" ht="12.75">
      <c r="A29" s="60"/>
      <c r="B29" s="58"/>
      <c r="H29" s="3"/>
      <c r="I29" s="8"/>
    </row>
    <row r="30" spans="1:9" s="2" customFormat="1" ht="12.75">
      <c r="A30" s="60" t="s">
        <v>193</v>
      </c>
      <c r="B30" s="58"/>
      <c r="C30" s="2">
        <v>15</v>
      </c>
      <c r="D30" s="2" t="s">
        <v>134</v>
      </c>
      <c r="H30" s="4" t="s">
        <v>9</v>
      </c>
      <c r="I30" s="9">
        <v>18800</v>
      </c>
    </row>
    <row r="31" spans="1:9" ht="12.75">
      <c r="A31" s="63"/>
      <c r="B31" s="58" t="s">
        <v>212</v>
      </c>
      <c r="D31" t="s">
        <v>85</v>
      </c>
      <c r="H31" s="3"/>
      <c r="I31" s="8">
        <v>18800</v>
      </c>
    </row>
    <row r="32" spans="1:9" ht="12.75">
      <c r="A32" s="63"/>
      <c r="B32" s="57"/>
      <c r="D32" t="s">
        <v>86</v>
      </c>
      <c r="H32" s="3"/>
      <c r="I32" s="8"/>
    </row>
    <row r="33" spans="1:9" ht="12.75">
      <c r="A33" s="60"/>
      <c r="B33" s="58"/>
      <c r="H33" s="3"/>
      <c r="I33" s="8"/>
    </row>
    <row r="34" spans="1:9" ht="12.75">
      <c r="A34" s="60" t="s">
        <v>323</v>
      </c>
      <c r="B34" s="58"/>
      <c r="C34" s="2">
        <v>149</v>
      </c>
      <c r="D34" s="43" t="s">
        <v>324</v>
      </c>
      <c r="H34" s="4" t="s">
        <v>9</v>
      </c>
      <c r="I34" s="45">
        <v>22000</v>
      </c>
    </row>
    <row r="35" spans="1:9" ht="12.75">
      <c r="A35" s="60"/>
      <c r="B35" s="58" t="s">
        <v>212</v>
      </c>
      <c r="D35" s="68" t="s">
        <v>325</v>
      </c>
      <c r="H35" s="3"/>
      <c r="I35" s="67">
        <v>22000</v>
      </c>
    </row>
    <row r="36" spans="1:9" ht="12.75">
      <c r="A36" s="60"/>
      <c r="B36" s="58"/>
      <c r="D36" t="s">
        <v>86</v>
      </c>
      <c r="H36" s="3"/>
      <c r="I36" s="67"/>
    </row>
    <row r="37" spans="1:9" ht="12.75">
      <c r="A37" s="60"/>
      <c r="B37" s="58"/>
      <c r="D37" s="68"/>
      <c r="H37" s="3"/>
      <c r="I37" s="6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10"/>
  <sheetViews>
    <sheetView zoomScalePageLayoutView="0" workbookViewId="0" topLeftCell="A39">
      <selection activeCell="F46" sqref="F46"/>
    </sheetView>
  </sheetViews>
  <sheetFormatPr defaultColWidth="9.140625" defaultRowHeight="12.75"/>
  <cols>
    <col min="1" max="1" width="13.57421875" style="22" customWidth="1"/>
    <col min="2" max="2" width="10.00390625" style="22" customWidth="1"/>
    <col min="3" max="3" width="8.8515625" style="0" customWidth="1"/>
    <col min="4" max="4" width="14.8515625" style="0" customWidth="1"/>
    <col min="5" max="5" width="13.421875" style="0" customWidth="1"/>
    <col min="6" max="6" width="9.8515625" style="0" customWidth="1"/>
    <col min="7" max="7" width="1.57421875" style="0" bestFit="1" customWidth="1"/>
    <col min="8" max="8" width="11.28125" style="0" customWidth="1"/>
    <col min="9" max="9" width="11.7109375" style="0" customWidth="1"/>
    <col min="10" max="10" width="106.00390625" style="0" customWidth="1"/>
    <col min="11" max="11" width="3.7109375" style="0" customWidth="1"/>
  </cols>
  <sheetData>
    <row r="1" spans="1:6" ht="15">
      <c r="A1" s="82" t="s">
        <v>348</v>
      </c>
      <c r="B1" s="83"/>
      <c r="C1" s="83"/>
      <c r="D1" s="83"/>
      <c r="E1" s="84"/>
      <c r="F1" s="85"/>
    </row>
    <row r="2" spans="1:6" ht="14.25">
      <c r="A2" s="83" t="s">
        <v>579</v>
      </c>
      <c r="B2" s="83"/>
      <c r="C2" s="83"/>
      <c r="D2" s="83"/>
      <c r="E2" s="84"/>
      <c r="F2" s="85"/>
    </row>
    <row r="3" spans="1:6" ht="14.25" customHeight="1">
      <c r="A3" s="195" t="s">
        <v>349</v>
      </c>
      <c r="B3" s="195"/>
      <c r="C3" s="195"/>
      <c r="D3" s="195"/>
      <c r="E3" s="195"/>
      <c r="F3" s="195"/>
    </row>
    <row r="4" spans="1:6" ht="15">
      <c r="A4" s="196"/>
      <c r="B4" s="196"/>
      <c r="C4" s="196"/>
      <c r="D4" s="196"/>
      <c r="E4" s="189"/>
      <c r="F4" s="189"/>
    </row>
    <row r="5" spans="1:9" ht="15">
      <c r="A5" s="113" t="s">
        <v>478</v>
      </c>
      <c r="B5" s="113"/>
      <c r="C5" s="114"/>
      <c r="D5" s="114"/>
      <c r="E5" s="114"/>
      <c r="F5" s="114"/>
      <c r="G5" s="114"/>
      <c r="H5" s="112"/>
      <c r="I5" s="112"/>
    </row>
    <row r="6" spans="1:9" ht="15">
      <c r="A6" s="113" t="s">
        <v>331</v>
      </c>
      <c r="B6" s="113"/>
      <c r="C6" s="114"/>
      <c r="D6" s="114"/>
      <c r="E6" s="114"/>
      <c r="F6" s="114"/>
      <c r="G6" s="114"/>
      <c r="H6" s="112"/>
      <c r="I6" s="112"/>
    </row>
    <row r="7" spans="1:9" ht="15">
      <c r="A7" s="113" t="s">
        <v>580</v>
      </c>
      <c r="B7" s="113"/>
      <c r="C7" s="114"/>
      <c r="D7" s="114"/>
      <c r="E7" s="114"/>
      <c r="F7" s="114"/>
      <c r="G7" s="114"/>
      <c r="H7" s="112"/>
      <c r="I7" s="112"/>
    </row>
    <row r="8" spans="1:9" ht="12.75">
      <c r="A8" s="21"/>
      <c r="C8" s="94"/>
      <c r="D8" s="94"/>
      <c r="E8" s="94"/>
      <c r="F8" s="94"/>
      <c r="G8" s="94"/>
      <c r="H8" s="1"/>
      <c r="I8" s="1"/>
    </row>
    <row r="9" spans="1:9" ht="13.5" thickBot="1">
      <c r="A9" s="95"/>
      <c r="B9" s="57"/>
      <c r="C9" s="1"/>
      <c r="D9" s="1"/>
      <c r="E9" s="1"/>
      <c r="F9" s="1"/>
      <c r="G9" s="1"/>
      <c r="H9" s="1"/>
      <c r="I9" s="1"/>
    </row>
    <row r="10" spans="1:9" ht="12.75">
      <c r="A10" s="147" t="s">
        <v>173</v>
      </c>
      <c r="B10" s="115" t="s">
        <v>197</v>
      </c>
      <c r="I10" s="3" t="s">
        <v>0</v>
      </c>
    </row>
    <row r="11" spans="1:10" ht="12.75">
      <c r="A11" s="148" t="s">
        <v>174</v>
      </c>
      <c r="B11" s="115" t="s">
        <v>1</v>
      </c>
      <c r="H11" s="3" t="s">
        <v>2</v>
      </c>
      <c r="I11" s="3" t="s">
        <v>3</v>
      </c>
      <c r="J11" s="190" t="s">
        <v>600</v>
      </c>
    </row>
    <row r="12" spans="1:10" ht="13.5" thickBot="1">
      <c r="A12" s="149"/>
      <c r="B12" s="116" t="s">
        <v>174</v>
      </c>
      <c r="C12" s="6" t="s">
        <v>4</v>
      </c>
      <c r="D12" s="6"/>
      <c r="E12" s="6"/>
      <c r="F12" s="6"/>
      <c r="G12" s="6"/>
      <c r="H12" s="5" t="s">
        <v>5</v>
      </c>
      <c r="I12" s="5" t="s">
        <v>6</v>
      </c>
      <c r="J12" s="182" t="s">
        <v>599</v>
      </c>
    </row>
    <row r="13" spans="1:8" ht="12.75">
      <c r="A13" s="150"/>
      <c r="B13" s="117"/>
      <c r="H13" s="7"/>
    </row>
    <row r="14" spans="1:9" s="2" customFormat="1" ht="12.75">
      <c r="A14" s="147" t="s">
        <v>350</v>
      </c>
      <c r="B14" s="115" t="s">
        <v>7</v>
      </c>
      <c r="C14" s="2">
        <v>990</v>
      </c>
      <c r="D14" s="2" t="s">
        <v>8</v>
      </c>
      <c r="H14" s="4" t="s">
        <v>9</v>
      </c>
      <c r="I14" s="142">
        <v>13052</v>
      </c>
    </row>
    <row r="15" spans="1:9" ht="12.75">
      <c r="A15" s="147"/>
      <c r="B15" s="115" t="s">
        <v>198</v>
      </c>
      <c r="D15" t="s">
        <v>10</v>
      </c>
      <c r="H15" s="3"/>
      <c r="I15" s="8">
        <v>13052</v>
      </c>
    </row>
    <row r="16" spans="1:9" ht="12.75">
      <c r="A16" s="147"/>
      <c r="B16" s="115"/>
      <c r="G16" s="23"/>
      <c r="H16" s="3"/>
      <c r="I16" s="8"/>
    </row>
    <row r="17" spans="1:9" s="2" customFormat="1" ht="12.75">
      <c r="A17" s="147" t="s">
        <v>351</v>
      </c>
      <c r="B17" s="115"/>
      <c r="C17" s="2">
        <v>210</v>
      </c>
      <c r="D17" s="2" t="s">
        <v>480</v>
      </c>
      <c r="H17" s="4" t="s">
        <v>9</v>
      </c>
      <c r="I17" s="141">
        <v>98608</v>
      </c>
    </row>
    <row r="18" spans="1:9" ht="12.75">
      <c r="A18" s="147"/>
      <c r="B18" s="115" t="s">
        <v>199</v>
      </c>
      <c r="D18" t="s">
        <v>11</v>
      </c>
      <c r="H18" s="3"/>
      <c r="I18" s="8">
        <v>98608</v>
      </c>
    </row>
    <row r="19" spans="1:9" ht="12.75">
      <c r="A19" s="147"/>
      <c r="B19" s="115"/>
      <c r="H19" s="3"/>
      <c r="I19" s="8"/>
    </row>
    <row r="20" spans="1:9" s="2" customFormat="1" ht="12.75">
      <c r="A20" s="147" t="s">
        <v>352</v>
      </c>
      <c r="B20" s="115"/>
      <c r="C20" s="2">
        <v>165</v>
      </c>
      <c r="D20" s="2" t="s">
        <v>12</v>
      </c>
      <c r="H20" s="4" t="s">
        <v>9</v>
      </c>
      <c r="I20" s="141">
        <f>SUM(I21:I27)</f>
        <v>321500</v>
      </c>
    </row>
    <row r="21" spans="1:9" ht="12.75">
      <c r="A21" s="147"/>
      <c r="B21" s="115" t="s">
        <v>200</v>
      </c>
      <c r="C21" s="7"/>
      <c r="D21" t="s">
        <v>481</v>
      </c>
      <c r="H21" s="3"/>
      <c r="I21" s="8">
        <v>94115</v>
      </c>
    </row>
    <row r="22" spans="1:9" ht="12.75">
      <c r="A22" s="147"/>
      <c r="B22" s="115" t="s">
        <v>588</v>
      </c>
      <c r="C22" s="7"/>
      <c r="D22" s="17" t="s">
        <v>482</v>
      </c>
      <c r="H22" s="3"/>
      <c r="I22" s="8">
        <v>6550</v>
      </c>
    </row>
    <row r="23" spans="1:9" ht="12.75">
      <c r="A23" s="147"/>
      <c r="B23" s="115" t="s">
        <v>202</v>
      </c>
      <c r="C23" s="7"/>
      <c r="D23" t="s">
        <v>483</v>
      </c>
      <c r="H23" s="3"/>
      <c r="I23" s="8">
        <v>32540</v>
      </c>
    </row>
    <row r="24" spans="1:9" ht="12.75">
      <c r="A24" s="147"/>
      <c r="B24" s="115" t="s">
        <v>204</v>
      </c>
      <c r="C24" s="7"/>
      <c r="D24" t="s">
        <v>484</v>
      </c>
      <c r="H24" s="3"/>
      <c r="I24" s="8">
        <v>52176</v>
      </c>
    </row>
    <row r="25" spans="1:9" ht="12.75">
      <c r="A25" s="147"/>
      <c r="B25" s="115" t="s">
        <v>457</v>
      </c>
      <c r="C25" s="7"/>
      <c r="D25" s="17" t="s">
        <v>485</v>
      </c>
      <c r="H25" s="3"/>
      <c r="I25" s="8">
        <v>3816</v>
      </c>
    </row>
    <row r="26" spans="1:9" ht="12.75">
      <c r="A26" s="147"/>
      <c r="B26" s="115" t="s">
        <v>203</v>
      </c>
      <c r="C26" s="7"/>
      <c r="D26" t="s">
        <v>486</v>
      </c>
      <c r="H26" s="3"/>
      <c r="I26" s="8">
        <v>11324</v>
      </c>
    </row>
    <row r="27" spans="1:9" ht="12.75">
      <c r="A27" s="147"/>
      <c r="B27" s="115"/>
      <c r="D27" t="s">
        <v>487</v>
      </c>
      <c r="H27" s="3"/>
      <c r="I27" s="8">
        <v>120979</v>
      </c>
    </row>
    <row r="28" spans="1:9" ht="12.75">
      <c r="A28" s="147"/>
      <c r="B28" s="115"/>
      <c r="H28" s="3"/>
      <c r="I28" s="8"/>
    </row>
    <row r="29" spans="1:9" s="2" customFormat="1" ht="12.75">
      <c r="A29" s="147" t="s">
        <v>353</v>
      </c>
      <c r="B29" s="115"/>
      <c r="C29" s="2">
        <v>340</v>
      </c>
      <c r="D29" s="2" t="s">
        <v>14</v>
      </c>
      <c r="H29" s="4" t="s">
        <v>9</v>
      </c>
      <c r="I29" s="9" t="s">
        <v>56</v>
      </c>
    </row>
    <row r="30" spans="1:9" ht="12.75">
      <c r="A30" s="147"/>
      <c r="B30" s="115"/>
      <c r="D30" s="10"/>
      <c r="H30" s="3"/>
      <c r="I30" s="8"/>
    </row>
    <row r="31" spans="1:9" s="2" customFormat="1" ht="12.75">
      <c r="A31" s="147" t="s">
        <v>354</v>
      </c>
      <c r="B31" s="115"/>
      <c r="C31" s="2">
        <v>309</v>
      </c>
      <c r="D31" s="2" t="s">
        <v>15</v>
      </c>
      <c r="H31" s="4" t="s">
        <v>9</v>
      </c>
      <c r="I31" s="141">
        <f>SUM(I32)</f>
        <v>5600</v>
      </c>
    </row>
    <row r="32" spans="1:9" ht="12.75">
      <c r="A32" s="147"/>
      <c r="B32" s="115" t="s">
        <v>200</v>
      </c>
      <c r="D32" s="17" t="s">
        <v>488</v>
      </c>
      <c r="H32" s="3"/>
      <c r="I32" s="8">
        <v>5600</v>
      </c>
    </row>
    <row r="33" spans="1:9" ht="12.75">
      <c r="A33" s="147"/>
      <c r="B33" s="115"/>
      <c r="H33" s="3"/>
      <c r="I33" s="8"/>
    </row>
    <row r="34" spans="1:9" s="2" customFormat="1" ht="12.75">
      <c r="A34" s="147" t="s">
        <v>355</v>
      </c>
      <c r="B34" s="115"/>
      <c r="C34" s="2">
        <v>110</v>
      </c>
      <c r="D34" s="2" t="s">
        <v>17</v>
      </c>
      <c r="H34" s="4" t="s">
        <v>18</v>
      </c>
      <c r="I34" s="141">
        <v>63645</v>
      </c>
    </row>
    <row r="35" spans="1:9" ht="12.75">
      <c r="A35" s="147"/>
      <c r="B35" s="115" t="s">
        <v>206</v>
      </c>
      <c r="D35" s="17" t="s">
        <v>489</v>
      </c>
      <c r="H35" s="3"/>
      <c r="I35" s="11">
        <v>63645</v>
      </c>
    </row>
    <row r="36" spans="1:9" ht="12.75">
      <c r="A36" s="147"/>
      <c r="B36" s="115"/>
      <c r="C36" s="2">
        <v>245</v>
      </c>
      <c r="D36" s="2" t="s">
        <v>430</v>
      </c>
      <c r="H36" s="4" t="s">
        <v>18</v>
      </c>
      <c r="I36" s="15" t="s">
        <v>56</v>
      </c>
    </row>
    <row r="37" spans="1:9" ht="12.75">
      <c r="A37" s="147"/>
      <c r="B37" s="115"/>
      <c r="H37" s="3"/>
      <c r="I37" s="8"/>
    </row>
    <row r="38" spans="1:9" s="2" customFormat="1" ht="12.75">
      <c r="A38" s="147" t="s">
        <v>356</v>
      </c>
      <c r="B38" s="115"/>
      <c r="C38" s="2">
        <v>30</v>
      </c>
      <c r="D38" s="2" t="s">
        <v>20</v>
      </c>
      <c r="H38" s="4" t="s">
        <v>9</v>
      </c>
      <c r="I38" s="141">
        <f>SUM(I39:I41)</f>
        <v>76665</v>
      </c>
    </row>
    <row r="39" spans="1:9" ht="12.75">
      <c r="A39" s="147"/>
      <c r="B39" s="115" t="s">
        <v>207</v>
      </c>
      <c r="D39" t="s">
        <v>21</v>
      </c>
      <c r="H39" s="3"/>
      <c r="I39" s="8">
        <v>49869</v>
      </c>
    </row>
    <row r="40" spans="1:9" ht="12.75">
      <c r="A40" s="147"/>
      <c r="B40" s="115" t="s">
        <v>208</v>
      </c>
      <c r="D40" t="s">
        <v>22</v>
      </c>
      <c r="H40" s="3"/>
      <c r="I40" s="8">
        <v>16623</v>
      </c>
    </row>
    <row r="41" spans="1:9" ht="12.75">
      <c r="A41" s="147"/>
      <c r="B41" s="115"/>
      <c r="D41" t="s">
        <v>490</v>
      </c>
      <c r="H41" s="3"/>
      <c r="I41" s="8">
        <v>10173</v>
      </c>
    </row>
    <row r="42" spans="1:9" ht="12.75">
      <c r="A42" s="147"/>
      <c r="B42" s="115"/>
      <c r="H42" s="3"/>
      <c r="I42" s="8"/>
    </row>
    <row r="43" spans="1:9" s="2" customFormat="1" ht="12.75">
      <c r="A43" s="147" t="s">
        <v>357</v>
      </c>
      <c r="B43" s="115"/>
      <c r="C43" s="2">
        <v>92</v>
      </c>
      <c r="D43" s="2" t="s">
        <v>27</v>
      </c>
      <c r="H43" s="4" t="s">
        <v>9</v>
      </c>
      <c r="I43" s="141">
        <f>SUM(I44:I45)</f>
        <v>80456</v>
      </c>
    </row>
    <row r="44" spans="1:9" ht="12.75">
      <c r="A44" s="147"/>
      <c r="B44" s="115" t="s">
        <v>209</v>
      </c>
      <c r="D44" t="s">
        <v>28</v>
      </c>
      <c r="H44" s="3"/>
      <c r="I44" s="8">
        <v>57456</v>
      </c>
    </row>
    <row r="45" spans="1:10" ht="12.75">
      <c r="A45" s="147"/>
      <c r="B45" s="115"/>
      <c r="D45" s="99" t="s">
        <v>433</v>
      </c>
      <c r="H45" s="3"/>
      <c r="I45" s="100">
        <v>23000</v>
      </c>
      <c r="J45" t="s">
        <v>610</v>
      </c>
    </row>
    <row r="46" spans="1:9" ht="12.75">
      <c r="A46" s="147"/>
      <c r="B46" s="115"/>
      <c r="H46" s="3"/>
      <c r="I46" s="8"/>
    </row>
    <row r="47" spans="1:9" s="2" customFormat="1" ht="12.75">
      <c r="A47" s="147" t="s">
        <v>358</v>
      </c>
      <c r="B47" s="115" t="s">
        <v>7</v>
      </c>
      <c r="C47" s="2">
        <v>79</v>
      </c>
      <c r="D47" s="2" t="s">
        <v>29</v>
      </c>
      <c r="H47" s="4" t="s">
        <v>9</v>
      </c>
      <c r="I47" s="141">
        <f>SUM(I48:I49)</f>
        <v>280300</v>
      </c>
    </row>
    <row r="48" spans="1:9" ht="12.75">
      <c r="A48" s="147"/>
      <c r="B48" s="115" t="s">
        <v>460</v>
      </c>
      <c r="D48" s="17" t="s">
        <v>491</v>
      </c>
      <c r="H48" s="3"/>
      <c r="I48" s="8">
        <v>249000</v>
      </c>
    </row>
    <row r="49" spans="1:9" ht="12.75">
      <c r="A49" s="147"/>
      <c r="B49" s="115"/>
      <c r="D49" s="17" t="s">
        <v>492</v>
      </c>
      <c r="H49" s="3"/>
      <c r="I49" s="8">
        <v>31300</v>
      </c>
    </row>
    <row r="50" spans="1:9" ht="12.75">
      <c r="A50" s="147"/>
      <c r="B50" s="115"/>
      <c r="H50" s="3"/>
      <c r="I50" s="8"/>
    </row>
    <row r="51" spans="1:9" ht="12.75">
      <c r="A51" s="147"/>
      <c r="B51" s="115"/>
      <c r="H51" s="3"/>
      <c r="I51" s="8"/>
    </row>
    <row r="52" spans="1:9" s="2" customFormat="1" ht="12.75">
      <c r="A52" s="147" t="s">
        <v>359</v>
      </c>
      <c r="B52" s="115"/>
      <c r="C52" s="2">
        <v>10</v>
      </c>
      <c r="D52" s="43" t="s">
        <v>32</v>
      </c>
      <c r="H52" s="4" t="s">
        <v>9</v>
      </c>
      <c r="I52" s="141">
        <v>116430</v>
      </c>
    </row>
    <row r="53" spans="1:9" ht="12.75">
      <c r="A53" s="147"/>
      <c r="B53" s="115"/>
      <c r="D53" s="102" t="s">
        <v>601</v>
      </c>
      <c r="E53" s="99"/>
      <c r="F53" s="99"/>
      <c r="H53" s="3"/>
      <c r="I53" s="100">
        <v>116430</v>
      </c>
    </row>
    <row r="54" spans="1:9" ht="12.75">
      <c r="A54" s="147"/>
      <c r="B54" s="115"/>
      <c r="H54" s="3"/>
      <c r="I54" s="8"/>
    </row>
    <row r="55" spans="1:9" s="2" customFormat="1" ht="12.75">
      <c r="A55" s="147" t="s">
        <v>360</v>
      </c>
      <c r="B55" s="115"/>
      <c r="C55" s="2">
        <v>360</v>
      </c>
      <c r="D55" s="2" t="s">
        <v>479</v>
      </c>
      <c r="H55" s="4" t="s">
        <v>9</v>
      </c>
      <c r="I55" s="141">
        <v>182448</v>
      </c>
    </row>
    <row r="56" spans="1:9" ht="12.75">
      <c r="A56" s="147"/>
      <c r="B56" s="115" t="s">
        <v>213</v>
      </c>
      <c r="D56" t="s">
        <v>37</v>
      </c>
      <c r="H56" s="3"/>
      <c r="I56" s="8">
        <v>182448</v>
      </c>
    </row>
    <row r="57" spans="1:9" ht="12.75">
      <c r="A57" s="147"/>
      <c r="B57" s="115"/>
      <c r="H57" s="3"/>
      <c r="I57" s="8"/>
    </row>
    <row r="58" spans="1:9" s="2" customFormat="1" ht="12.75">
      <c r="A58" s="147" t="s">
        <v>361</v>
      </c>
      <c r="B58" s="115"/>
      <c r="C58" s="2">
        <v>231</v>
      </c>
      <c r="D58" s="2" t="s">
        <v>494</v>
      </c>
      <c r="H58" s="4" t="s">
        <v>9</v>
      </c>
      <c r="I58" s="141">
        <f>I60+I59</f>
        <v>200000</v>
      </c>
    </row>
    <row r="59" spans="1:9" ht="12.75">
      <c r="A59" s="147"/>
      <c r="B59" s="115" t="s">
        <v>214</v>
      </c>
      <c r="D59" t="s">
        <v>38</v>
      </c>
      <c r="H59" s="3"/>
      <c r="I59" s="8">
        <v>150000</v>
      </c>
    </row>
    <row r="60" spans="1:9" ht="12.75">
      <c r="A60" s="147"/>
      <c r="B60" s="115" t="s">
        <v>205</v>
      </c>
      <c r="D60" t="s">
        <v>39</v>
      </c>
      <c r="H60" s="3"/>
      <c r="I60" s="8">
        <v>50000</v>
      </c>
    </row>
    <row r="61" spans="1:9" ht="12.75">
      <c r="A61" s="147"/>
      <c r="B61" s="115"/>
      <c r="H61" s="3"/>
      <c r="I61" s="8"/>
    </row>
    <row r="62" spans="1:9" s="2" customFormat="1" ht="12.75">
      <c r="A62" s="147" t="s">
        <v>362</v>
      </c>
      <c r="B62" s="115"/>
      <c r="C62" s="12" t="s">
        <v>40</v>
      </c>
      <c r="D62" s="2" t="s">
        <v>20</v>
      </c>
      <c r="H62" s="4" t="s">
        <v>9</v>
      </c>
      <c r="I62" s="141">
        <f>SUM(I63:I76)</f>
        <v>84637</v>
      </c>
    </row>
    <row r="63" spans="1:9" ht="12.75">
      <c r="A63" s="147"/>
      <c r="B63" s="115" t="s">
        <v>447</v>
      </c>
      <c r="D63" s="17" t="s">
        <v>434</v>
      </c>
      <c r="H63" s="13"/>
      <c r="I63" s="8">
        <v>33375</v>
      </c>
    </row>
    <row r="64" spans="1:9" ht="12.75">
      <c r="A64" s="147"/>
      <c r="B64" s="115"/>
      <c r="D64" s="101" t="s">
        <v>452</v>
      </c>
      <c r="H64" s="3"/>
      <c r="I64" s="8"/>
    </row>
    <row r="65" spans="1:9" ht="12.75">
      <c r="A65" s="147"/>
      <c r="B65" s="115"/>
      <c r="D65" s="101" t="s">
        <v>448</v>
      </c>
      <c r="H65" s="3"/>
      <c r="I65" s="8"/>
    </row>
    <row r="66" spans="1:9" ht="12.75">
      <c r="A66" s="147"/>
      <c r="B66" s="115"/>
      <c r="D66" s="101" t="s">
        <v>449</v>
      </c>
      <c r="H66" s="3"/>
      <c r="I66" s="8"/>
    </row>
    <row r="67" spans="1:9" ht="12.75">
      <c r="A67" s="147"/>
      <c r="B67" s="115"/>
      <c r="D67" s="101" t="s">
        <v>450</v>
      </c>
      <c r="H67" s="3"/>
      <c r="I67" s="8"/>
    </row>
    <row r="68" spans="1:9" ht="12.75">
      <c r="A68" s="147"/>
      <c r="B68" s="115"/>
      <c r="D68" s="101" t="s">
        <v>451</v>
      </c>
      <c r="H68" s="3"/>
      <c r="I68" s="8"/>
    </row>
    <row r="69" spans="1:9" ht="12.75">
      <c r="A69" s="147"/>
      <c r="B69" s="115" t="s">
        <v>215</v>
      </c>
      <c r="D69" t="s">
        <v>41</v>
      </c>
      <c r="H69" s="3"/>
      <c r="I69" s="8">
        <v>7658</v>
      </c>
    </row>
    <row r="70" spans="1:9" ht="12.75">
      <c r="A70" s="147"/>
      <c r="B70" s="115" t="s">
        <v>219</v>
      </c>
      <c r="D70" t="s">
        <v>45</v>
      </c>
      <c r="H70" s="3"/>
      <c r="I70" s="8">
        <v>2170</v>
      </c>
    </row>
    <row r="71" spans="1:9" ht="12.75">
      <c r="A71" s="147"/>
      <c r="B71" s="115" t="s">
        <v>220</v>
      </c>
      <c r="D71" t="s">
        <v>46</v>
      </c>
      <c r="H71" s="3"/>
      <c r="I71" s="8">
        <v>2165</v>
      </c>
    </row>
    <row r="72" spans="1:9" ht="12.75">
      <c r="A72" s="147"/>
      <c r="B72" s="115" t="s">
        <v>221</v>
      </c>
      <c r="D72" t="s">
        <v>47</v>
      </c>
      <c r="H72" s="3"/>
      <c r="I72" s="8">
        <v>2165</v>
      </c>
    </row>
    <row r="73" spans="1:9" ht="12.75">
      <c r="A73" s="147"/>
      <c r="B73" s="115" t="s">
        <v>453</v>
      </c>
      <c r="D73" s="17" t="s">
        <v>435</v>
      </c>
      <c r="H73" s="3"/>
      <c r="I73" s="8">
        <v>1200</v>
      </c>
    </row>
    <row r="74" spans="1:9" ht="12.75">
      <c r="A74" s="147"/>
      <c r="B74" s="115" t="s">
        <v>200</v>
      </c>
      <c r="D74" t="s">
        <v>48</v>
      </c>
      <c r="H74" s="3"/>
      <c r="I74" s="8">
        <v>8853</v>
      </c>
    </row>
    <row r="75" spans="1:9" ht="12.75">
      <c r="A75" s="147"/>
      <c r="B75" s="115"/>
      <c r="D75" t="s">
        <v>49</v>
      </c>
      <c r="H75" s="3"/>
      <c r="I75" s="8">
        <v>23717</v>
      </c>
    </row>
    <row r="76" spans="1:9" ht="12.75">
      <c r="A76" s="147"/>
      <c r="B76" s="115"/>
      <c r="D76" s="121" t="s">
        <v>50</v>
      </c>
      <c r="H76" s="3"/>
      <c r="I76" s="122">
        <v>3334</v>
      </c>
    </row>
    <row r="77" spans="1:9" ht="12.75">
      <c r="A77" s="147"/>
      <c r="B77" s="115"/>
      <c r="H77" s="3"/>
      <c r="I77" s="8"/>
    </row>
    <row r="78" spans="1:9" s="2" customFormat="1" ht="12" customHeight="1">
      <c r="A78" s="147" t="s">
        <v>363</v>
      </c>
      <c r="B78" s="115"/>
      <c r="C78" s="2">
        <v>3580</v>
      </c>
      <c r="D78" s="2" t="s">
        <v>57</v>
      </c>
      <c r="H78" s="4" t="s">
        <v>18</v>
      </c>
      <c r="I78" s="141">
        <v>72544</v>
      </c>
    </row>
    <row r="79" spans="1:9" ht="12" customHeight="1">
      <c r="A79" s="147"/>
      <c r="B79" s="115" t="s">
        <v>226</v>
      </c>
      <c r="D79" t="s">
        <v>58</v>
      </c>
      <c r="H79" s="3"/>
      <c r="I79" s="8">
        <v>72544</v>
      </c>
    </row>
    <row r="80" spans="1:9" ht="12.75">
      <c r="A80" s="147"/>
      <c r="B80" s="115"/>
      <c r="D80" s="17" t="s">
        <v>495</v>
      </c>
      <c r="H80" s="3"/>
      <c r="I80" s="8"/>
    </row>
    <row r="81" spans="1:9" ht="12.75">
      <c r="A81" s="147"/>
      <c r="B81" s="115"/>
      <c r="C81" s="2"/>
      <c r="H81" s="3"/>
      <c r="I81" s="8"/>
    </row>
    <row r="82" spans="1:9" ht="12.75">
      <c r="A82" s="147" t="s">
        <v>363</v>
      </c>
      <c r="B82" s="115"/>
      <c r="C82" s="2">
        <v>184</v>
      </c>
      <c r="D82" s="2" t="s">
        <v>496</v>
      </c>
      <c r="E82" s="2"/>
      <c r="F82" s="2"/>
      <c r="G82" s="2"/>
      <c r="H82" s="4" t="s">
        <v>18</v>
      </c>
      <c r="I82" s="141">
        <v>47937</v>
      </c>
    </row>
    <row r="83" spans="1:9" ht="12.75">
      <c r="A83" s="147"/>
      <c r="B83" s="115" t="s">
        <v>226</v>
      </c>
      <c r="D83" t="s">
        <v>582</v>
      </c>
      <c r="H83" s="3"/>
      <c r="I83" s="8">
        <v>47937</v>
      </c>
    </row>
    <row r="84" spans="1:9" ht="12.75">
      <c r="A84" s="147"/>
      <c r="B84" s="115"/>
      <c r="H84" s="3"/>
      <c r="I84" s="8"/>
    </row>
    <row r="85" spans="1:10" s="2" customFormat="1" ht="12.75">
      <c r="A85" s="147" t="s">
        <v>364</v>
      </c>
      <c r="B85" s="115"/>
      <c r="C85" s="2">
        <v>286</v>
      </c>
      <c r="D85" s="2" t="s">
        <v>59</v>
      </c>
      <c r="H85" s="4" t="s">
        <v>18</v>
      </c>
      <c r="I85" s="141">
        <f>SUM(I86:I88)</f>
        <v>19805</v>
      </c>
      <c r="J85" s="2" t="s">
        <v>602</v>
      </c>
    </row>
    <row r="86" spans="1:9" ht="12.75">
      <c r="A86" s="147"/>
      <c r="B86" s="115" t="s">
        <v>227</v>
      </c>
      <c r="D86" s="17" t="s">
        <v>497</v>
      </c>
      <c r="H86" s="3"/>
      <c r="I86" s="8">
        <v>7825</v>
      </c>
    </row>
    <row r="87" spans="1:9" ht="12.75">
      <c r="A87" s="147"/>
      <c r="B87" s="115" t="s">
        <v>228</v>
      </c>
      <c r="D87" t="s">
        <v>159</v>
      </c>
      <c r="H87" s="3"/>
      <c r="I87" s="8">
        <v>7700</v>
      </c>
    </row>
    <row r="88" spans="1:9" ht="33.75">
      <c r="A88" s="147"/>
      <c r="B88" s="118" t="s">
        <v>229</v>
      </c>
      <c r="D88" t="s">
        <v>167</v>
      </c>
      <c r="H88" s="3"/>
      <c r="I88" s="8">
        <v>4280</v>
      </c>
    </row>
    <row r="89" spans="1:9" ht="12.75">
      <c r="A89" s="147"/>
      <c r="B89" s="115"/>
      <c r="H89" s="3"/>
      <c r="I89" s="8"/>
    </row>
    <row r="90" spans="1:9" s="2" customFormat="1" ht="12.75">
      <c r="A90" s="147" t="s">
        <v>365</v>
      </c>
      <c r="B90" s="115"/>
      <c r="C90" s="2">
        <v>78</v>
      </c>
      <c r="D90" s="2" t="s">
        <v>60</v>
      </c>
      <c r="H90" s="4" t="s">
        <v>9</v>
      </c>
      <c r="I90" s="9" t="s">
        <v>56</v>
      </c>
    </row>
    <row r="91" spans="1:9" ht="12.75">
      <c r="A91" s="147"/>
      <c r="B91" s="115"/>
      <c r="C91" s="2"/>
      <c r="D91" s="2"/>
      <c r="H91" s="3"/>
      <c r="I91" s="77"/>
    </row>
    <row r="92" spans="1:9" ht="12.75">
      <c r="A92" s="147"/>
      <c r="B92" s="115"/>
      <c r="C92" s="2"/>
      <c r="D92" s="2"/>
      <c r="H92" s="3"/>
      <c r="I92" s="77"/>
    </row>
    <row r="93" spans="1:9" s="2" customFormat="1" ht="12.75">
      <c r="A93" s="147" t="s">
        <v>366</v>
      </c>
      <c r="B93" s="115" t="s">
        <v>7</v>
      </c>
      <c r="D93" s="2" t="s">
        <v>61</v>
      </c>
      <c r="H93" s="4" t="s">
        <v>9</v>
      </c>
      <c r="I93" s="9" t="s">
        <v>56</v>
      </c>
    </row>
    <row r="94" spans="1:9" ht="12.75">
      <c r="A94" s="147"/>
      <c r="B94" s="115" t="s">
        <v>200</v>
      </c>
      <c r="D94" s="17" t="s">
        <v>498</v>
      </c>
      <c r="H94" s="3"/>
      <c r="I94" s="8"/>
    </row>
    <row r="95" spans="1:9" ht="12.75">
      <c r="A95" s="147"/>
      <c r="B95" s="115"/>
      <c r="H95" s="3"/>
      <c r="I95" s="8"/>
    </row>
    <row r="96" spans="1:9" s="2" customFormat="1" ht="12.75">
      <c r="A96" s="147" t="s">
        <v>367</v>
      </c>
      <c r="B96" s="115"/>
      <c r="C96" s="2">
        <v>110</v>
      </c>
      <c r="D96" s="2" t="s">
        <v>62</v>
      </c>
      <c r="H96" s="4" t="s">
        <v>9</v>
      </c>
      <c r="I96" s="141">
        <v>32170</v>
      </c>
    </row>
    <row r="97" spans="1:9" ht="12.75">
      <c r="A97" s="147"/>
      <c r="B97" s="115" t="s">
        <v>230</v>
      </c>
      <c r="D97" t="s">
        <v>63</v>
      </c>
      <c r="H97" s="3"/>
      <c r="I97" s="8">
        <v>32170</v>
      </c>
    </row>
    <row r="98" spans="1:9" ht="12.75">
      <c r="A98" s="147"/>
      <c r="B98" s="115"/>
      <c r="H98" s="3"/>
      <c r="I98" s="8"/>
    </row>
    <row r="99" spans="1:9" s="2" customFormat="1" ht="12.75">
      <c r="A99" s="147" t="s">
        <v>368</v>
      </c>
      <c r="B99" s="115"/>
      <c r="C99" s="2">
        <v>960</v>
      </c>
      <c r="D99" s="2" t="s">
        <v>160</v>
      </c>
      <c r="H99" s="4" t="s">
        <v>18</v>
      </c>
      <c r="I99" s="141">
        <f>SUM(I100)</f>
        <v>41887</v>
      </c>
    </row>
    <row r="100" spans="1:9" ht="12.75">
      <c r="A100" s="147"/>
      <c r="B100" s="115" t="s">
        <v>231</v>
      </c>
      <c r="D100" t="s">
        <v>168</v>
      </c>
      <c r="H100" s="3"/>
      <c r="I100" s="19">
        <v>41887</v>
      </c>
    </row>
    <row r="101" spans="1:9" ht="12.75">
      <c r="A101" s="147"/>
      <c r="B101" s="115"/>
      <c r="H101" s="3"/>
      <c r="I101" s="8"/>
    </row>
    <row r="102" spans="1:9" s="2" customFormat="1" ht="12.75">
      <c r="A102" s="147" t="s">
        <v>369</v>
      </c>
      <c r="B102" s="115"/>
      <c r="C102" s="2">
        <v>55</v>
      </c>
      <c r="D102" s="2" t="s">
        <v>29</v>
      </c>
      <c r="H102" s="4" t="s">
        <v>18</v>
      </c>
      <c r="I102" s="141">
        <f>SUM(I103:I107)</f>
        <v>204779</v>
      </c>
    </row>
    <row r="103" spans="1:9" ht="12.75">
      <c r="A103" s="147"/>
      <c r="B103" s="115" t="s">
        <v>233</v>
      </c>
      <c r="D103" t="s">
        <v>64</v>
      </c>
      <c r="H103" s="3"/>
      <c r="I103" s="123">
        <f>34658</f>
        <v>34658</v>
      </c>
    </row>
    <row r="104" spans="1:9" ht="12.75">
      <c r="A104" s="147"/>
      <c r="B104" s="115" t="s">
        <v>234</v>
      </c>
      <c r="D104" t="s">
        <v>65</v>
      </c>
      <c r="H104" s="3"/>
      <c r="I104" s="8">
        <v>94994</v>
      </c>
    </row>
    <row r="105" spans="1:9" ht="12.75">
      <c r="A105" s="147"/>
      <c r="B105" s="115" t="s">
        <v>235</v>
      </c>
      <c r="D105" t="s">
        <v>66</v>
      </c>
      <c r="H105" s="3"/>
      <c r="I105" s="8">
        <v>420</v>
      </c>
    </row>
    <row r="106" spans="1:9" ht="12.75">
      <c r="A106" s="147"/>
      <c r="B106" s="115" t="s">
        <v>230</v>
      </c>
      <c r="D106" t="s">
        <v>67</v>
      </c>
      <c r="H106" s="3"/>
      <c r="I106" s="8">
        <f>57928+1779</f>
        <v>59707</v>
      </c>
    </row>
    <row r="107" spans="1:9" ht="12.75">
      <c r="A107" s="147"/>
      <c r="B107" s="115"/>
      <c r="D107" t="s">
        <v>68</v>
      </c>
      <c r="H107" s="3"/>
      <c r="I107" s="8">
        <v>15000</v>
      </c>
    </row>
    <row r="108" spans="1:9" ht="12.75">
      <c r="A108" s="147"/>
      <c r="B108" s="115"/>
      <c r="H108" s="3"/>
      <c r="I108" s="8"/>
    </row>
    <row r="109" spans="1:9" s="2" customFormat="1" ht="12.75">
      <c r="A109" s="147" t="s">
        <v>370</v>
      </c>
      <c r="B109" s="115"/>
      <c r="C109" s="12" t="s">
        <v>69</v>
      </c>
      <c r="D109" s="2" t="s">
        <v>499</v>
      </c>
      <c r="H109" s="4" t="s">
        <v>18</v>
      </c>
      <c r="I109" s="141">
        <v>17268</v>
      </c>
    </row>
    <row r="110" spans="1:9" ht="12.75">
      <c r="A110" s="147"/>
      <c r="B110" s="115" t="s">
        <v>236</v>
      </c>
      <c r="D110" s="17" t="s">
        <v>468</v>
      </c>
      <c r="H110" s="3"/>
      <c r="I110" s="8">
        <v>17268</v>
      </c>
    </row>
    <row r="111" spans="1:9" ht="12.75">
      <c r="A111" s="147"/>
      <c r="B111" s="115"/>
      <c r="H111" s="3"/>
      <c r="I111" s="8"/>
    </row>
    <row r="112" spans="1:9" s="2" customFormat="1" ht="12.75">
      <c r="A112" s="147" t="s">
        <v>371</v>
      </c>
      <c r="B112" s="115"/>
      <c r="C112" s="12" t="s">
        <v>70</v>
      </c>
      <c r="D112" s="2" t="s">
        <v>71</v>
      </c>
      <c r="H112" s="4" t="s">
        <v>9</v>
      </c>
      <c r="I112" s="9" t="s">
        <v>56</v>
      </c>
    </row>
    <row r="113" spans="1:9" ht="12.75">
      <c r="A113" s="147"/>
      <c r="B113" s="115" t="s">
        <v>347</v>
      </c>
      <c r="D113" s="17" t="s">
        <v>500</v>
      </c>
      <c r="H113" s="3"/>
      <c r="I113" s="8"/>
    </row>
    <row r="114" spans="1:9" ht="12.75">
      <c r="A114" s="147"/>
      <c r="B114" s="115"/>
      <c r="D114" t="s">
        <v>72</v>
      </c>
      <c r="H114" s="3"/>
      <c r="I114" s="8"/>
    </row>
    <row r="115" spans="1:9" ht="12.75">
      <c r="A115" s="147"/>
      <c r="B115" s="115"/>
      <c r="H115" s="3"/>
      <c r="I115" s="8"/>
    </row>
    <row r="116" spans="1:9" s="2" customFormat="1" ht="12.75">
      <c r="A116" s="147" t="s">
        <v>372</v>
      </c>
      <c r="B116" s="115"/>
      <c r="C116" s="2">
        <v>505</v>
      </c>
      <c r="D116" s="2" t="s">
        <v>73</v>
      </c>
      <c r="H116" s="4" t="s">
        <v>9</v>
      </c>
      <c r="I116" s="141">
        <f>SUM(I117:I124)</f>
        <v>154841</v>
      </c>
    </row>
    <row r="117" spans="1:9" ht="12.75">
      <c r="A117" s="147"/>
      <c r="B117" s="115" t="s">
        <v>237</v>
      </c>
      <c r="D117" s="17" t="s">
        <v>501</v>
      </c>
      <c r="H117" s="3"/>
      <c r="I117" s="8">
        <v>27302</v>
      </c>
    </row>
    <row r="118" spans="1:9" ht="12.75">
      <c r="A118" s="147"/>
      <c r="B118" s="115" t="s">
        <v>238</v>
      </c>
      <c r="D118" t="s">
        <v>75</v>
      </c>
      <c r="H118" s="3"/>
      <c r="I118" s="8">
        <v>2050</v>
      </c>
    </row>
    <row r="119" spans="1:9" ht="12.75">
      <c r="A119" s="147"/>
      <c r="B119" s="115" t="s">
        <v>206</v>
      </c>
      <c r="D119" s="17" t="s">
        <v>489</v>
      </c>
      <c r="H119" s="3"/>
      <c r="I119" s="8">
        <v>81291</v>
      </c>
    </row>
    <row r="120" spans="1:9" ht="12.75">
      <c r="A120" s="147"/>
      <c r="B120" s="115" t="s">
        <v>239</v>
      </c>
      <c r="D120" s="17" t="s">
        <v>408</v>
      </c>
      <c r="F120" s="2"/>
      <c r="H120" s="3"/>
      <c r="I120" s="8">
        <v>2123</v>
      </c>
    </row>
    <row r="121" spans="1:9" ht="12.75">
      <c r="A121" s="147"/>
      <c r="B121" s="115" t="s">
        <v>240</v>
      </c>
      <c r="D121" t="s">
        <v>77</v>
      </c>
      <c r="F121" s="2"/>
      <c r="H121" s="3"/>
      <c r="I121" s="8">
        <v>1659</v>
      </c>
    </row>
    <row r="122" spans="1:9" ht="12.75">
      <c r="A122" s="147"/>
      <c r="B122" s="115" t="s">
        <v>454</v>
      </c>
      <c r="D122" s="17" t="s">
        <v>502</v>
      </c>
      <c r="F122" s="2"/>
      <c r="H122" s="3"/>
      <c r="I122" s="8">
        <v>13105</v>
      </c>
    </row>
    <row r="123" spans="1:9" ht="12.75">
      <c r="A123" s="147"/>
      <c r="B123" s="115"/>
      <c r="D123" t="s">
        <v>79</v>
      </c>
      <c r="H123" s="3"/>
      <c r="I123" s="8">
        <v>4197</v>
      </c>
    </row>
    <row r="124" spans="1:9" ht="12.75">
      <c r="A124" s="147"/>
      <c r="B124" s="115"/>
      <c r="D124" s="17" t="s">
        <v>503</v>
      </c>
      <c r="H124" s="3"/>
      <c r="I124" s="8">
        <v>23114</v>
      </c>
    </row>
    <row r="125" spans="1:8" ht="12.75">
      <c r="A125" s="147"/>
      <c r="B125" s="115"/>
      <c r="D125" t="s">
        <v>81</v>
      </c>
      <c r="H125" s="3"/>
    </row>
    <row r="126" spans="1:9" ht="12.75">
      <c r="A126" s="147"/>
      <c r="B126" s="115"/>
      <c r="H126" s="3"/>
      <c r="I126" s="8"/>
    </row>
    <row r="127" spans="1:9" s="2" customFormat="1" ht="12.75">
      <c r="A127" s="147" t="s">
        <v>373</v>
      </c>
      <c r="B127" s="115"/>
      <c r="C127" s="2">
        <v>1111</v>
      </c>
      <c r="D127" s="43" t="s">
        <v>504</v>
      </c>
      <c r="H127" s="4" t="s">
        <v>9</v>
      </c>
      <c r="I127" s="141">
        <v>108000</v>
      </c>
    </row>
    <row r="128" spans="1:9" ht="12.75">
      <c r="A128" s="147"/>
      <c r="B128" s="115" t="s">
        <v>212</v>
      </c>
      <c r="D128" s="17" t="s">
        <v>505</v>
      </c>
      <c r="H128" s="3"/>
      <c r="I128" s="8">
        <v>108000</v>
      </c>
    </row>
    <row r="129" spans="1:9" ht="12.75">
      <c r="A129" s="147"/>
      <c r="B129" s="115"/>
      <c r="D129" s="17" t="s">
        <v>418</v>
      </c>
      <c r="H129" s="3"/>
      <c r="I129" s="8"/>
    </row>
    <row r="130" spans="1:9" ht="12.75">
      <c r="A130" s="147"/>
      <c r="B130" s="115"/>
      <c r="H130" s="3"/>
      <c r="I130" s="8"/>
    </row>
    <row r="131" spans="1:9" s="2" customFormat="1" ht="12.75">
      <c r="A131" s="147" t="s">
        <v>374</v>
      </c>
      <c r="B131" s="115"/>
      <c r="C131" s="2">
        <v>315</v>
      </c>
      <c r="D131" s="2" t="s">
        <v>15</v>
      </c>
      <c r="H131" s="4" t="s">
        <v>9</v>
      </c>
      <c r="I131" s="15" t="s">
        <v>88</v>
      </c>
    </row>
    <row r="132" spans="1:9" ht="12.75">
      <c r="A132" s="147"/>
      <c r="B132" s="115" t="s">
        <v>200</v>
      </c>
      <c r="D132" s="17" t="s">
        <v>436</v>
      </c>
      <c r="H132" s="3"/>
      <c r="I132" s="16" t="s">
        <v>88</v>
      </c>
    </row>
    <row r="133" spans="1:9" ht="12.75">
      <c r="A133" s="147"/>
      <c r="B133" s="115"/>
      <c r="H133" s="3"/>
      <c r="I133" s="8"/>
    </row>
    <row r="134" spans="1:9" s="2" customFormat="1" ht="12.75">
      <c r="A134" s="147" t="s">
        <v>375</v>
      </c>
      <c r="B134" s="115"/>
      <c r="C134" s="2">
        <v>39</v>
      </c>
      <c r="D134" s="2" t="s">
        <v>90</v>
      </c>
      <c r="H134" s="4" t="s">
        <v>9</v>
      </c>
      <c r="I134" s="141">
        <f>I135+I136</f>
        <v>32833</v>
      </c>
    </row>
    <row r="135" spans="1:9" ht="12.75">
      <c r="A135" s="147"/>
      <c r="B135" s="115" t="s">
        <v>455</v>
      </c>
      <c r="D135" s="17" t="s">
        <v>437</v>
      </c>
      <c r="H135" s="3"/>
      <c r="I135" s="8">
        <v>29420</v>
      </c>
    </row>
    <row r="136" spans="1:9" ht="12.75">
      <c r="A136" s="147"/>
      <c r="B136" s="115"/>
      <c r="D136" s="17" t="s">
        <v>492</v>
      </c>
      <c r="H136" s="3"/>
      <c r="I136" s="8">
        <v>3413</v>
      </c>
    </row>
    <row r="137" spans="1:9" ht="12.75">
      <c r="A137" s="147"/>
      <c r="B137" s="115"/>
      <c r="H137" s="3"/>
      <c r="I137" s="8"/>
    </row>
    <row r="138" spans="1:9" ht="13.5" thickBot="1">
      <c r="A138" s="147"/>
      <c r="B138" s="115"/>
      <c r="H138" s="3"/>
      <c r="I138" s="8"/>
    </row>
    <row r="139" spans="1:11" s="2" customFormat="1" ht="12.75">
      <c r="A139" s="153" t="s">
        <v>376</v>
      </c>
      <c r="B139" s="154"/>
      <c r="C139" s="155">
        <v>25</v>
      </c>
      <c r="D139" s="155" t="s">
        <v>93</v>
      </c>
      <c r="E139" s="155"/>
      <c r="F139" s="155"/>
      <c r="G139" s="155"/>
      <c r="H139" s="156" t="s">
        <v>9</v>
      </c>
      <c r="I139" s="157">
        <f>SUM(I140:I147)</f>
        <v>467000</v>
      </c>
      <c r="J139" s="155"/>
      <c r="K139" s="158"/>
    </row>
    <row r="140" spans="1:11" ht="12.75">
      <c r="A140" s="159"/>
      <c r="B140" s="115" t="s">
        <v>209</v>
      </c>
      <c r="C140" s="160"/>
      <c r="D140" s="161" t="s">
        <v>506</v>
      </c>
      <c r="E140" s="160"/>
      <c r="F140" s="160"/>
      <c r="G140" s="160"/>
      <c r="H140" s="81"/>
      <c r="I140" s="162">
        <v>212933</v>
      </c>
      <c r="J140" s="160"/>
      <c r="K140" s="163"/>
    </row>
    <row r="141" spans="1:11" ht="12.75">
      <c r="A141" s="159"/>
      <c r="B141" s="115" t="s">
        <v>212</v>
      </c>
      <c r="C141" s="160"/>
      <c r="D141" s="161" t="s">
        <v>505</v>
      </c>
      <c r="E141" s="86"/>
      <c r="F141" s="86"/>
      <c r="G141" s="160"/>
      <c r="H141" s="81"/>
      <c r="I141" s="162">
        <v>20400</v>
      </c>
      <c r="J141" s="160"/>
      <c r="K141" s="163"/>
    </row>
    <row r="142" spans="1:11" ht="12.75">
      <c r="A142" s="159"/>
      <c r="B142" s="115" t="s">
        <v>224</v>
      </c>
      <c r="C142" s="160"/>
      <c r="D142" s="161" t="s">
        <v>53</v>
      </c>
      <c r="E142" s="160"/>
      <c r="F142" s="160"/>
      <c r="G142" s="160"/>
      <c r="H142" s="81"/>
      <c r="I142" s="18">
        <v>9500</v>
      </c>
      <c r="J142" s="160" t="s">
        <v>613</v>
      </c>
      <c r="K142" s="163"/>
    </row>
    <row r="143" spans="1:11" ht="12.75">
      <c r="A143" s="159"/>
      <c r="B143" s="115" t="s">
        <v>226</v>
      </c>
      <c r="C143" s="160"/>
      <c r="D143" s="161" t="s">
        <v>95</v>
      </c>
      <c r="E143" s="160"/>
      <c r="F143" s="160"/>
      <c r="G143" s="160"/>
      <c r="H143" s="81"/>
      <c r="I143" s="18">
        <v>34500</v>
      </c>
      <c r="J143" s="160"/>
      <c r="K143" s="163"/>
    </row>
    <row r="144" spans="1:11" ht="12.75">
      <c r="A144" s="159"/>
      <c r="B144" s="115"/>
      <c r="C144" s="160"/>
      <c r="D144" s="161" t="s">
        <v>458</v>
      </c>
      <c r="E144" s="160"/>
      <c r="F144" s="160"/>
      <c r="G144" s="160"/>
      <c r="H144" s="81"/>
      <c r="I144" s="18">
        <v>873</v>
      </c>
      <c r="J144" s="160"/>
      <c r="K144" s="163"/>
    </row>
    <row r="145" spans="1:11" ht="12.75">
      <c r="A145" s="159"/>
      <c r="B145" s="115"/>
      <c r="C145" s="160"/>
      <c r="D145" s="161" t="s">
        <v>459</v>
      </c>
      <c r="E145" s="160"/>
      <c r="F145" s="160"/>
      <c r="G145" s="160"/>
      <c r="H145" s="81"/>
      <c r="I145" s="18">
        <v>5491</v>
      </c>
      <c r="J145" s="160"/>
      <c r="K145" s="163"/>
    </row>
    <row r="146" spans="1:11" ht="12.75">
      <c r="A146" s="159"/>
      <c r="B146" s="115"/>
      <c r="C146" s="160"/>
      <c r="D146" s="160" t="s">
        <v>98</v>
      </c>
      <c r="E146" s="160"/>
      <c r="F146" s="160"/>
      <c r="G146" s="160"/>
      <c r="H146" s="81"/>
      <c r="I146" s="18">
        <v>24311</v>
      </c>
      <c r="J146" s="160"/>
      <c r="K146" s="163"/>
    </row>
    <row r="147" spans="1:11" ht="13.5" thickBot="1">
      <c r="A147" s="164"/>
      <c r="B147" s="165"/>
      <c r="C147" s="166"/>
      <c r="D147" s="167" t="s">
        <v>50</v>
      </c>
      <c r="E147" s="168"/>
      <c r="F147" s="168"/>
      <c r="G147" s="169"/>
      <c r="H147" s="170"/>
      <c r="I147" s="171">
        <f>122492+36500</f>
        <v>158992</v>
      </c>
      <c r="J147" s="166"/>
      <c r="K147" s="172"/>
    </row>
    <row r="148" spans="1:9" ht="13.5" thickBot="1">
      <c r="A148" s="147"/>
      <c r="B148" s="115"/>
      <c r="H148" s="3"/>
      <c r="I148" s="8"/>
    </row>
    <row r="149" spans="1:11" ht="12.75">
      <c r="A149" s="153" t="s">
        <v>376</v>
      </c>
      <c r="B149" s="156"/>
      <c r="C149" s="155">
        <v>25</v>
      </c>
      <c r="D149" s="155" t="s">
        <v>93</v>
      </c>
      <c r="E149" s="173"/>
      <c r="F149" s="173"/>
      <c r="G149" s="173"/>
      <c r="H149" s="174"/>
      <c r="I149" s="175" t="s">
        <v>88</v>
      </c>
      <c r="J149" s="173"/>
      <c r="K149" s="176"/>
    </row>
    <row r="150" spans="1:11" ht="13.5" thickBot="1">
      <c r="A150" s="164"/>
      <c r="B150" s="177"/>
      <c r="C150" s="178"/>
      <c r="D150" s="179" t="s">
        <v>507</v>
      </c>
      <c r="E150" s="166"/>
      <c r="F150" s="166"/>
      <c r="G150" s="166"/>
      <c r="H150" s="180"/>
      <c r="I150" s="181"/>
      <c r="J150" s="166"/>
      <c r="K150" s="172"/>
    </row>
    <row r="151" spans="1:9" ht="12.75">
      <c r="A151" s="147"/>
      <c r="B151" s="115"/>
      <c r="H151" s="3"/>
      <c r="I151" s="8"/>
    </row>
    <row r="152" spans="1:9" s="2" customFormat="1" ht="12" customHeight="1">
      <c r="A152" s="147" t="s">
        <v>377</v>
      </c>
      <c r="B152" s="115"/>
      <c r="C152" s="2">
        <v>9</v>
      </c>
      <c r="D152" s="2" t="s">
        <v>100</v>
      </c>
      <c r="H152" s="4" t="s">
        <v>9</v>
      </c>
      <c r="I152" s="141">
        <f>SUM(I153:I154)</f>
        <v>19395</v>
      </c>
    </row>
    <row r="153" spans="1:9" ht="12.75">
      <c r="A153" s="147"/>
      <c r="B153" s="115" t="s">
        <v>460</v>
      </c>
      <c r="D153" s="17" t="s">
        <v>508</v>
      </c>
      <c r="H153" s="3"/>
      <c r="I153" s="8">
        <v>16395</v>
      </c>
    </row>
    <row r="154" spans="1:9" ht="12.75">
      <c r="A154" s="147"/>
      <c r="B154" s="115" t="s">
        <v>202</v>
      </c>
      <c r="D154" s="17" t="s">
        <v>13</v>
      </c>
      <c r="H154" s="3"/>
      <c r="I154" s="8">
        <v>3000</v>
      </c>
    </row>
    <row r="155" spans="1:9" ht="12.75">
      <c r="A155" s="147"/>
      <c r="B155" s="115"/>
      <c r="H155" s="3"/>
      <c r="I155" s="8"/>
    </row>
    <row r="156" spans="1:9" s="2" customFormat="1" ht="12.75">
      <c r="A156" s="147" t="s">
        <v>378</v>
      </c>
      <c r="B156" s="115"/>
      <c r="C156" s="12" t="s">
        <v>101</v>
      </c>
      <c r="D156" s="2" t="s">
        <v>102</v>
      </c>
      <c r="H156" s="4" t="s">
        <v>9</v>
      </c>
      <c r="I156" s="141">
        <f>I157+I159+I158</f>
        <v>151000</v>
      </c>
    </row>
    <row r="157" spans="1:9" ht="12.75">
      <c r="A157" s="147"/>
      <c r="B157" s="115" t="s">
        <v>223</v>
      </c>
      <c r="D157" s="17" t="s">
        <v>509</v>
      </c>
      <c r="H157" s="3"/>
      <c r="I157" s="123">
        <v>34705</v>
      </c>
    </row>
    <row r="158" spans="1:9" ht="12.75">
      <c r="A158" s="147"/>
      <c r="B158" s="115" t="s">
        <v>311</v>
      </c>
      <c r="D158" s="17" t="s">
        <v>510</v>
      </c>
      <c r="H158" s="3"/>
      <c r="I158" s="123">
        <v>1295</v>
      </c>
    </row>
    <row r="159" spans="1:9" ht="12.75">
      <c r="A159" s="147"/>
      <c r="B159" s="115" t="s">
        <v>227</v>
      </c>
      <c r="D159" s="17" t="s">
        <v>511</v>
      </c>
      <c r="H159" s="3"/>
      <c r="I159" s="8">
        <v>115000</v>
      </c>
    </row>
    <row r="160" spans="1:9" ht="12.75">
      <c r="A160" s="147"/>
      <c r="B160" s="115"/>
      <c r="H160" s="3"/>
      <c r="I160" s="8"/>
    </row>
    <row r="161" spans="1:9" ht="12.75">
      <c r="A161" s="147"/>
      <c r="B161" s="115"/>
      <c r="H161" s="3"/>
      <c r="I161" s="8"/>
    </row>
    <row r="162" spans="1:9" s="2" customFormat="1" ht="12.75">
      <c r="A162" s="147" t="s">
        <v>379</v>
      </c>
      <c r="B162" s="115"/>
      <c r="D162" s="2" t="s">
        <v>105</v>
      </c>
      <c r="H162" s="4" t="s">
        <v>18</v>
      </c>
      <c r="I162" s="9" t="s">
        <v>106</v>
      </c>
    </row>
    <row r="163" spans="1:9" ht="12.75">
      <c r="A163" s="147"/>
      <c r="B163" s="115"/>
      <c r="D163" t="s">
        <v>106</v>
      </c>
      <c r="H163" s="3"/>
      <c r="I163" s="8"/>
    </row>
    <row r="164" spans="1:9" ht="12.75">
      <c r="A164" s="147"/>
      <c r="B164" s="115"/>
      <c r="H164" s="3"/>
      <c r="I164" s="8"/>
    </row>
    <row r="165" spans="1:9" s="2" customFormat="1" ht="12.75">
      <c r="A165" s="147" t="s">
        <v>380</v>
      </c>
      <c r="B165" s="115"/>
      <c r="C165" s="2">
        <v>260</v>
      </c>
      <c r="D165" s="2" t="s">
        <v>107</v>
      </c>
      <c r="H165" s="4" t="s">
        <v>18</v>
      </c>
      <c r="I165" s="141">
        <v>30144</v>
      </c>
    </row>
    <row r="166" spans="1:9" ht="12.75">
      <c r="A166" s="147"/>
      <c r="B166" s="115" t="s">
        <v>232</v>
      </c>
      <c r="D166" t="s">
        <v>108</v>
      </c>
      <c r="H166" s="3"/>
      <c r="I166" s="8">
        <v>30144</v>
      </c>
    </row>
    <row r="167" spans="1:9" ht="12.75">
      <c r="A167" s="147"/>
      <c r="B167" s="115"/>
      <c r="H167" s="3"/>
      <c r="I167" s="8"/>
    </row>
    <row r="168" spans="1:9" s="2" customFormat="1" ht="12.75">
      <c r="A168" s="147" t="s">
        <v>381</v>
      </c>
      <c r="B168" s="115"/>
      <c r="C168" s="2" t="s">
        <v>109</v>
      </c>
      <c r="H168" s="4" t="s">
        <v>9</v>
      </c>
      <c r="I168" s="141">
        <f>SUM(I169:I178)</f>
        <v>446131</v>
      </c>
    </row>
    <row r="169" spans="1:9" ht="12.75">
      <c r="A169" s="147"/>
      <c r="B169" s="115" t="s">
        <v>245</v>
      </c>
      <c r="D169" s="125" t="s">
        <v>110</v>
      </c>
      <c r="H169" s="3"/>
      <c r="I169" s="123">
        <v>50856</v>
      </c>
    </row>
    <row r="170" spans="1:9" ht="12.75">
      <c r="A170" s="147"/>
      <c r="B170" s="115" t="s">
        <v>211</v>
      </c>
      <c r="D170" s="17" t="s">
        <v>156</v>
      </c>
      <c r="H170" s="3"/>
      <c r="I170" s="188">
        <f>133836-7094</f>
        <v>126742</v>
      </c>
    </row>
    <row r="171" spans="1:9" ht="12.75">
      <c r="A171" s="147"/>
      <c r="B171" s="115" t="s">
        <v>461</v>
      </c>
      <c r="D171" s="17" t="s">
        <v>438</v>
      </c>
      <c r="H171" s="3"/>
      <c r="I171" s="8">
        <v>12065</v>
      </c>
    </row>
    <row r="172" spans="1:9" ht="12.75">
      <c r="A172" s="147"/>
      <c r="B172" s="115" t="s">
        <v>340</v>
      </c>
      <c r="D172" s="17" t="s">
        <v>342</v>
      </c>
      <c r="H172" s="3"/>
      <c r="I172" s="8">
        <v>26181</v>
      </c>
    </row>
    <row r="173" spans="1:9" ht="12.75">
      <c r="A173" s="147"/>
      <c r="B173" s="115" t="s">
        <v>247</v>
      </c>
      <c r="C173" t="s">
        <v>7</v>
      </c>
      <c r="D173" s="17" t="s">
        <v>512</v>
      </c>
      <c r="H173" s="3"/>
      <c r="I173" s="8">
        <v>39411</v>
      </c>
    </row>
    <row r="174" spans="1:9" ht="12.75">
      <c r="A174" s="147"/>
      <c r="B174" s="115" t="s">
        <v>588</v>
      </c>
      <c r="D174" s="17" t="s">
        <v>587</v>
      </c>
      <c r="H174" s="3"/>
      <c r="I174" s="8">
        <v>13300</v>
      </c>
    </row>
    <row r="175" spans="1:9" ht="12.75">
      <c r="A175" s="147"/>
      <c r="B175" s="115" t="s">
        <v>200</v>
      </c>
      <c r="D175" s="17" t="s">
        <v>513</v>
      </c>
      <c r="H175" s="3"/>
      <c r="I175" s="8">
        <v>124598</v>
      </c>
    </row>
    <row r="176" spans="1:9" ht="12.75">
      <c r="A176" s="147"/>
      <c r="B176" s="115" t="s">
        <v>200</v>
      </c>
      <c r="D176" s="17" t="s">
        <v>462</v>
      </c>
      <c r="H176" s="3"/>
      <c r="I176" s="8">
        <v>877</v>
      </c>
    </row>
    <row r="177" spans="1:9" ht="12.75">
      <c r="A177" s="147"/>
      <c r="B177" s="115"/>
      <c r="D177" t="s">
        <v>117</v>
      </c>
      <c r="H177" s="3"/>
      <c r="I177" s="8">
        <v>28841</v>
      </c>
    </row>
    <row r="178" spans="1:9" ht="12.75">
      <c r="A178" s="147"/>
      <c r="B178" s="115"/>
      <c r="D178" t="s">
        <v>118</v>
      </c>
      <c r="H178" s="3"/>
      <c r="I178" s="8">
        <v>23260</v>
      </c>
    </row>
    <row r="179" spans="1:9" ht="12.75">
      <c r="A179" s="147"/>
      <c r="B179" s="115"/>
      <c r="H179" s="3"/>
      <c r="I179" s="8"/>
    </row>
    <row r="180" spans="1:9" s="2" customFormat="1" ht="12.75">
      <c r="A180" s="147" t="s">
        <v>382</v>
      </c>
      <c r="B180" s="115"/>
      <c r="C180" s="2">
        <v>89</v>
      </c>
      <c r="D180" s="2" t="s">
        <v>119</v>
      </c>
      <c r="H180" s="4" t="s">
        <v>9</v>
      </c>
      <c r="I180" s="9" t="s">
        <v>56</v>
      </c>
    </row>
    <row r="181" spans="1:9" ht="12.75">
      <c r="A181" s="147"/>
      <c r="B181" s="115" t="s">
        <v>347</v>
      </c>
      <c r="D181" s="17" t="s">
        <v>425</v>
      </c>
      <c r="H181" s="3"/>
      <c r="I181" s="8"/>
    </row>
    <row r="182" spans="1:9" ht="12.75">
      <c r="A182" s="147"/>
      <c r="B182" s="115"/>
      <c r="H182" s="3"/>
      <c r="I182" s="8"/>
    </row>
    <row r="183" spans="1:9" s="2" customFormat="1" ht="12.75">
      <c r="A183" s="147" t="s">
        <v>383</v>
      </c>
      <c r="B183" s="115"/>
      <c r="C183" s="2">
        <v>395</v>
      </c>
      <c r="D183" s="2" t="s">
        <v>120</v>
      </c>
      <c r="H183" s="4" t="s">
        <v>9</v>
      </c>
      <c r="I183" s="141">
        <v>28215</v>
      </c>
    </row>
    <row r="184" spans="1:9" ht="12.75">
      <c r="A184" s="147"/>
      <c r="B184" s="115" t="s">
        <v>206</v>
      </c>
      <c r="D184" s="17" t="s">
        <v>489</v>
      </c>
      <c r="H184" s="3"/>
      <c r="I184" s="8">
        <v>28215</v>
      </c>
    </row>
    <row r="185" spans="1:9" ht="12.75">
      <c r="A185" s="147"/>
      <c r="B185" s="115"/>
      <c r="H185" s="3"/>
      <c r="I185" s="8"/>
    </row>
    <row r="186" spans="1:9" ht="12.75">
      <c r="A186" s="147"/>
      <c r="B186" s="115"/>
      <c r="H186" s="3"/>
      <c r="I186" s="8"/>
    </row>
    <row r="187" spans="1:9" s="2" customFormat="1" ht="12.75">
      <c r="A187" s="147" t="s">
        <v>384</v>
      </c>
      <c r="B187" s="115"/>
      <c r="C187" s="2">
        <v>10</v>
      </c>
      <c r="D187" s="2" t="s">
        <v>126</v>
      </c>
      <c r="H187" s="4" t="s">
        <v>9</v>
      </c>
      <c r="I187" s="141">
        <f>SUM(I188:I192)</f>
        <v>60648</v>
      </c>
    </row>
    <row r="188" spans="1:9" ht="12.75">
      <c r="A188" s="147"/>
      <c r="B188" s="115" t="s">
        <v>460</v>
      </c>
      <c r="D188" s="17" t="s">
        <v>514</v>
      </c>
      <c r="H188" s="3"/>
      <c r="I188" s="8">
        <v>33608</v>
      </c>
    </row>
    <row r="189" spans="1:9" ht="12.75">
      <c r="A189" s="147"/>
      <c r="B189" s="115" t="s">
        <v>249</v>
      </c>
      <c r="D189" t="s">
        <v>128</v>
      </c>
      <c r="H189" s="3"/>
      <c r="I189" s="8">
        <v>7036</v>
      </c>
    </row>
    <row r="190" spans="1:9" ht="12.75">
      <c r="A190" s="147"/>
      <c r="B190" s="115" t="s">
        <v>250</v>
      </c>
      <c r="D190" t="s">
        <v>129</v>
      </c>
      <c r="H190" s="3"/>
      <c r="I190" s="8">
        <v>4260</v>
      </c>
    </row>
    <row r="191" spans="1:9" ht="12.75">
      <c r="A191" s="147"/>
      <c r="B191" s="115"/>
      <c r="D191" t="s">
        <v>83</v>
      </c>
      <c r="H191" s="3"/>
      <c r="I191" s="8">
        <v>14588</v>
      </c>
    </row>
    <row r="192" spans="1:9" ht="12.75">
      <c r="A192" s="147"/>
      <c r="B192" s="115"/>
      <c r="D192" s="17" t="s">
        <v>515</v>
      </c>
      <c r="H192" s="3"/>
      <c r="I192" s="8">
        <v>1156</v>
      </c>
    </row>
    <row r="193" spans="1:9" ht="12.75">
      <c r="A193" s="147"/>
      <c r="B193" s="115"/>
      <c r="H193" s="3"/>
      <c r="I193" s="8"/>
    </row>
    <row r="194" spans="1:9" ht="12.75">
      <c r="A194" s="147" t="s">
        <v>384</v>
      </c>
      <c r="B194" s="115"/>
      <c r="C194" s="2">
        <v>14</v>
      </c>
      <c r="D194" s="2" t="s">
        <v>126</v>
      </c>
      <c r="H194" s="4" t="s">
        <v>18</v>
      </c>
      <c r="I194" s="9" t="s">
        <v>88</v>
      </c>
    </row>
    <row r="195" spans="1:9" ht="12.75">
      <c r="A195" s="147"/>
      <c r="B195" s="115"/>
      <c r="H195" s="3"/>
      <c r="I195" s="8"/>
    </row>
    <row r="196" spans="1:9" s="2" customFormat="1" ht="12.75">
      <c r="A196" s="147" t="s">
        <v>385</v>
      </c>
      <c r="B196" s="115"/>
      <c r="C196" s="2">
        <v>11</v>
      </c>
      <c r="D196" s="2" t="s">
        <v>132</v>
      </c>
      <c r="H196" s="4" t="s">
        <v>9</v>
      </c>
      <c r="I196" s="141">
        <v>30000</v>
      </c>
    </row>
    <row r="197" spans="1:9" ht="12.75">
      <c r="A197" s="147"/>
      <c r="B197" s="115" t="s">
        <v>251</v>
      </c>
      <c r="D197" t="s">
        <v>133</v>
      </c>
      <c r="H197" s="3"/>
      <c r="I197" s="8">
        <v>30000</v>
      </c>
    </row>
    <row r="198" spans="1:9" ht="12.75">
      <c r="A198" s="147"/>
      <c r="B198" s="115"/>
      <c r="H198" s="3"/>
      <c r="I198" s="8"/>
    </row>
    <row r="199" spans="1:9" s="2" customFormat="1" ht="12.75">
      <c r="A199" s="147" t="s">
        <v>386</v>
      </c>
      <c r="B199" s="115"/>
      <c r="C199" s="2">
        <v>15</v>
      </c>
      <c r="D199" s="2" t="s">
        <v>516</v>
      </c>
      <c r="H199" s="4" t="s">
        <v>9</v>
      </c>
      <c r="I199" s="141">
        <f>I200</f>
        <v>18800</v>
      </c>
    </row>
    <row r="200" spans="1:9" ht="12.75">
      <c r="A200" s="150"/>
      <c r="B200" s="115" t="s">
        <v>212</v>
      </c>
      <c r="D200" s="17" t="s">
        <v>505</v>
      </c>
      <c r="H200" s="3"/>
      <c r="I200" s="8">
        <v>18800</v>
      </c>
    </row>
    <row r="201" spans="1:9" ht="12.75">
      <c r="A201" s="150"/>
      <c r="B201" s="117"/>
      <c r="D201" s="17" t="s">
        <v>418</v>
      </c>
      <c r="H201" s="3"/>
      <c r="I201" s="8"/>
    </row>
    <row r="202" spans="1:9" ht="12.75">
      <c r="A202" s="147"/>
      <c r="B202" s="115"/>
      <c r="H202" s="3"/>
      <c r="I202" s="8"/>
    </row>
    <row r="203" spans="1:9" s="2" customFormat="1" ht="12.75">
      <c r="A203" s="147" t="s">
        <v>387</v>
      </c>
      <c r="B203" s="115"/>
      <c r="C203" s="2">
        <v>1305</v>
      </c>
      <c r="D203" s="2" t="s">
        <v>517</v>
      </c>
      <c r="H203" s="4" t="s">
        <v>9</v>
      </c>
      <c r="I203" s="141">
        <v>8500</v>
      </c>
    </row>
    <row r="204" spans="1:9" ht="12.75">
      <c r="A204" s="147"/>
      <c r="B204" s="115" t="s">
        <v>237</v>
      </c>
      <c r="D204" s="17" t="s">
        <v>518</v>
      </c>
      <c r="H204" s="3"/>
      <c r="I204" s="8">
        <v>8500</v>
      </c>
    </row>
    <row r="205" spans="1:9" ht="12.75">
      <c r="A205" s="147"/>
      <c r="B205" s="115"/>
      <c r="H205" s="3"/>
      <c r="I205" s="8"/>
    </row>
    <row r="206" spans="1:9" s="2" customFormat="1" ht="12.75">
      <c r="A206" s="151" t="s">
        <v>388</v>
      </c>
      <c r="B206" s="119"/>
      <c r="C206" s="43">
        <v>765</v>
      </c>
      <c r="D206" s="43" t="s">
        <v>151</v>
      </c>
      <c r="E206" s="43"/>
      <c r="F206" s="43"/>
      <c r="G206" s="43"/>
      <c r="H206" s="44" t="s">
        <v>18</v>
      </c>
      <c r="I206" s="141">
        <f>SUM(I207:I207)</f>
        <v>13430</v>
      </c>
    </row>
    <row r="207" spans="1:9" ht="12.75">
      <c r="A207" s="147"/>
      <c r="B207" s="115" t="s">
        <v>242</v>
      </c>
      <c r="D207" s="42" t="s">
        <v>82</v>
      </c>
      <c r="H207" s="3"/>
      <c r="I207" s="18">
        <v>13430</v>
      </c>
    </row>
    <row r="208" spans="1:9" ht="12.75">
      <c r="A208" s="147"/>
      <c r="B208" s="115"/>
      <c r="D208" s="42"/>
      <c r="H208" s="3"/>
      <c r="I208" s="18"/>
    </row>
    <row r="209" spans="1:9" s="2" customFormat="1" ht="12.75">
      <c r="A209" s="147" t="s">
        <v>389</v>
      </c>
      <c r="B209" s="115"/>
      <c r="C209" s="2">
        <v>300</v>
      </c>
      <c r="D209" s="2" t="s">
        <v>152</v>
      </c>
      <c r="H209" s="4" t="s">
        <v>9</v>
      </c>
      <c r="I209" s="141">
        <f>SUM(I210)</f>
        <v>51679</v>
      </c>
    </row>
    <row r="210" spans="1:9" ht="12.75">
      <c r="A210" s="147"/>
      <c r="B210" s="115" t="s">
        <v>254</v>
      </c>
      <c r="D210" t="s">
        <v>153</v>
      </c>
      <c r="H210" s="3"/>
      <c r="I210" s="18">
        <v>51679</v>
      </c>
    </row>
    <row r="211" spans="1:9" ht="12.75">
      <c r="A211" s="147"/>
      <c r="B211" s="115"/>
      <c r="D211" s="17" t="s">
        <v>519</v>
      </c>
      <c r="H211" s="3"/>
      <c r="I211" s="18"/>
    </row>
    <row r="212" spans="1:9" ht="12.75">
      <c r="A212" s="147"/>
      <c r="B212" s="115"/>
      <c r="H212" s="3"/>
      <c r="I212" s="18"/>
    </row>
    <row r="213" spans="1:9" ht="12.75">
      <c r="A213" s="147" t="s">
        <v>390</v>
      </c>
      <c r="B213" s="117"/>
      <c r="C213" s="2">
        <v>240</v>
      </c>
      <c r="D213" s="2" t="s">
        <v>170</v>
      </c>
      <c r="H213" s="4" t="s">
        <v>18</v>
      </c>
      <c r="I213" s="9" t="s">
        <v>56</v>
      </c>
    </row>
    <row r="214" spans="1:9" ht="12.75">
      <c r="A214" s="150"/>
      <c r="B214" s="115" t="s">
        <v>200</v>
      </c>
      <c r="D214" s="17" t="s">
        <v>425</v>
      </c>
      <c r="H214" s="3"/>
      <c r="I214" s="18"/>
    </row>
    <row r="215" spans="1:9" ht="12.75">
      <c r="A215" s="150"/>
      <c r="B215" s="117"/>
      <c r="H215" s="3"/>
      <c r="I215" s="18"/>
    </row>
    <row r="216" spans="1:9" ht="12.75">
      <c r="A216" s="147" t="s">
        <v>391</v>
      </c>
      <c r="B216" s="117"/>
      <c r="C216" s="2">
        <v>75</v>
      </c>
      <c r="D216" s="2" t="s">
        <v>154</v>
      </c>
      <c r="H216" s="4" t="s">
        <v>18</v>
      </c>
      <c r="I216" s="141">
        <f>I217+I218</f>
        <v>43806</v>
      </c>
    </row>
    <row r="217" spans="1:9" ht="12.75">
      <c r="A217" s="147"/>
      <c r="B217" s="115" t="s">
        <v>214</v>
      </c>
      <c r="D217" t="s">
        <v>155</v>
      </c>
      <c r="H217" s="3"/>
      <c r="I217" s="18">
        <v>40806</v>
      </c>
    </row>
    <row r="218" spans="1:9" ht="12.75">
      <c r="A218" s="147"/>
      <c r="B218" s="115" t="s">
        <v>211</v>
      </c>
      <c r="D218" t="s">
        <v>156</v>
      </c>
      <c r="H218" s="3"/>
      <c r="I218" s="18">
        <v>3000</v>
      </c>
    </row>
    <row r="219" spans="1:9" ht="12.75">
      <c r="A219" s="147"/>
      <c r="B219" s="117"/>
      <c r="H219" s="3"/>
      <c r="I219" s="18"/>
    </row>
    <row r="220" spans="1:9" ht="12.75">
      <c r="A220" s="147" t="s">
        <v>392</v>
      </c>
      <c r="B220" s="117"/>
      <c r="C220" s="2">
        <v>49</v>
      </c>
      <c r="D220" s="2" t="s">
        <v>161</v>
      </c>
      <c r="H220" s="4" t="s">
        <v>9</v>
      </c>
      <c r="I220" s="141">
        <f>I221</f>
        <v>2600</v>
      </c>
    </row>
    <row r="221" spans="1:9" ht="12.75">
      <c r="A221" s="147"/>
      <c r="B221" s="117"/>
      <c r="D221" s="121" t="s">
        <v>172</v>
      </c>
      <c r="E221" s="121"/>
      <c r="F221" s="121"/>
      <c r="H221" s="3"/>
      <c r="I221" s="124">
        <v>2600</v>
      </c>
    </row>
    <row r="222" spans="1:9" ht="12.75">
      <c r="A222" s="147"/>
      <c r="B222" s="117"/>
      <c r="H222" s="3"/>
      <c r="I222" s="18"/>
    </row>
    <row r="223" spans="1:9" ht="12.75">
      <c r="A223" s="147" t="s">
        <v>392</v>
      </c>
      <c r="B223" s="117"/>
      <c r="C223" s="2">
        <v>61</v>
      </c>
      <c r="D223" s="2" t="s">
        <v>162</v>
      </c>
      <c r="H223" s="4" t="s">
        <v>9</v>
      </c>
      <c r="I223" s="141">
        <f>SUM(I224:I231)</f>
        <v>213421</v>
      </c>
    </row>
    <row r="224" spans="1:9" ht="12.75">
      <c r="A224" s="147"/>
      <c r="B224" s="115" t="s">
        <v>455</v>
      </c>
      <c r="D224" s="17" t="s">
        <v>437</v>
      </c>
      <c r="H224" s="3"/>
      <c r="I224" s="18">
        <v>52164</v>
      </c>
    </row>
    <row r="225" spans="1:9" ht="12.75">
      <c r="A225" s="147"/>
      <c r="B225" s="115" t="s">
        <v>256</v>
      </c>
      <c r="D225" t="s">
        <v>164</v>
      </c>
      <c r="H225" s="3"/>
      <c r="I225" s="18">
        <v>22156</v>
      </c>
    </row>
    <row r="226" spans="1:9" ht="12.75">
      <c r="A226" s="147"/>
      <c r="B226" s="115" t="s">
        <v>205</v>
      </c>
      <c r="D226" t="s">
        <v>166</v>
      </c>
      <c r="H226" s="3"/>
      <c r="I226" s="18">
        <v>19724</v>
      </c>
    </row>
    <row r="227" spans="1:9" ht="12.75">
      <c r="A227" s="147"/>
      <c r="B227" s="115" t="s">
        <v>340</v>
      </c>
      <c r="D227" s="78" t="s">
        <v>342</v>
      </c>
      <c r="H227" s="3"/>
      <c r="I227" s="18">
        <v>4833</v>
      </c>
    </row>
    <row r="228" spans="1:9" ht="12.75">
      <c r="A228" s="147"/>
      <c r="B228" s="115"/>
      <c r="D228" s="78" t="s">
        <v>165</v>
      </c>
      <c r="H228" s="3"/>
      <c r="I228" s="18">
        <v>5630</v>
      </c>
    </row>
    <row r="229" spans="1:9" ht="12.75">
      <c r="A229" s="147"/>
      <c r="B229" s="115"/>
      <c r="D229" s="17" t="s">
        <v>83</v>
      </c>
      <c r="H229" s="3"/>
      <c r="I229" s="18">
        <v>56929</v>
      </c>
    </row>
    <row r="230" spans="1:9" ht="12.75">
      <c r="A230" s="147"/>
      <c r="B230" s="115"/>
      <c r="D230" t="s">
        <v>171</v>
      </c>
      <c r="H230" s="3"/>
      <c r="I230" s="18">
        <v>41079</v>
      </c>
    </row>
    <row r="231" spans="1:9" ht="12.75">
      <c r="A231" s="147"/>
      <c r="B231" s="117"/>
      <c r="D231" s="121" t="s">
        <v>50</v>
      </c>
      <c r="E231" s="99"/>
      <c r="F231" s="99"/>
      <c r="G231" s="42"/>
      <c r="H231" s="46"/>
      <c r="I231" s="124">
        <v>10906</v>
      </c>
    </row>
    <row r="232" spans="1:9" ht="12.75">
      <c r="A232" s="147"/>
      <c r="B232" s="115"/>
      <c r="H232" s="3"/>
      <c r="I232" s="18"/>
    </row>
    <row r="233" spans="1:9" s="2" customFormat="1" ht="12.75">
      <c r="A233" s="147" t="s">
        <v>393</v>
      </c>
      <c r="B233" s="115"/>
      <c r="C233" s="2">
        <v>240</v>
      </c>
      <c r="D233" s="2" t="s">
        <v>271</v>
      </c>
      <c r="H233" s="4" t="s">
        <v>9</v>
      </c>
      <c r="I233" s="143">
        <f>SUM(I235:I244)</f>
        <v>205048</v>
      </c>
    </row>
    <row r="234" spans="1:9" ht="12.75">
      <c r="A234" s="147"/>
      <c r="B234" s="115"/>
      <c r="C234" t="s">
        <v>7</v>
      </c>
      <c r="D234" s="89" t="s">
        <v>410</v>
      </c>
      <c r="E234" s="89"/>
      <c r="F234" s="86"/>
      <c r="G234" s="86"/>
      <c r="H234" s="87"/>
      <c r="I234" s="47"/>
    </row>
    <row r="235" spans="1:9" ht="12.75">
      <c r="A235" s="147"/>
      <c r="B235" s="115"/>
      <c r="D235" s="88" t="s">
        <v>409</v>
      </c>
      <c r="E235" s="86"/>
      <c r="F235" s="86"/>
      <c r="G235" s="88"/>
      <c r="H235" s="19"/>
      <c r="I235" s="47">
        <v>351</v>
      </c>
    </row>
    <row r="236" spans="1:9" ht="12.75">
      <c r="A236" s="147"/>
      <c r="B236" s="115"/>
      <c r="D236" s="88" t="s">
        <v>411</v>
      </c>
      <c r="E236" s="86"/>
      <c r="F236" s="86"/>
      <c r="G236" s="88"/>
      <c r="H236" s="19"/>
      <c r="I236" s="47">
        <v>135</v>
      </c>
    </row>
    <row r="237" spans="1:9" ht="12.75">
      <c r="A237" s="147"/>
      <c r="B237" s="115"/>
      <c r="D237" s="90" t="s">
        <v>412</v>
      </c>
      <c r="E237" s="86"/>
      <c r="F237" s="86"/>
      <c r="G237" s="86"/>
      <c r="H237" s="87"/>
      <c r="I237" s="47"/>
    </row>
    <row r="238" spans="1:9" ht="12.75">
      <c r="A238" s="147"/>
      <c r="B238" s="115"/>
      <c r="C238" t="s">
        <v>7</v>
      </c>
      <c r="D238" s="103" t="s">
        <v>50</v>
      </c>
      <c r="E238" s="86"/>
      <c r="F238" s="86"/>
      <c r="G238" s="88"/>
      <c r="H238" s="19"/>
      <c r="I238" s="106">
        <v>69307</v>
      </c>
    </row>
    <row r="239" spans="1:9" ht="12.75">
      <c r="A239" s="147"/>
      <c r="B239" s="115"/>
      <c r="D239" s="91" t="s">
        <v>270</v>
      </c>
      <c r="E239" s="91"/>
      <c r="F239" s="92"/>
      <c r="G239" s="91"/>
      <c r="H239" s="98"/>
      <c r="I239" s="47">
        <v>40500</v>
      </c>
    </row>
    <row r="240" spans="1:9" ht="12.75">
      <c r="A240" s="147"/>
      <c r="B240" s="115"/>
      <c r="D240" s="91" t="s">
        <v>413</v>
      </c>
      <c r="E240" s="91"/>
      <c r="F240" s="92"/>
      <c r="G240" s="104"/>
      <c r="H240" s="98"/>
      <c r="I240" s="47">
        <v>1996</v>
      </c>
    </row>
    <row r="241" spans="1:9" ht="12.75">
      <c r="A241" s="147"/>
      <c r="B241" s="115"/>
      <c r="D241" s="91" t="s">
        <v>414</v>
      </c>
      <c r="E241" s="86"/>
      <c r="F241" s="126"/>
      <c r="G241" s="105"/>
      <c r="H241" s="47"/>
      <c r="I241" s="47">
        <v>24458</v>
      </c>
    </row>
    <row r="242" spans="1:9" ht="12.75">
      <c r="A242" s="147"/>
      <c r="B242" s="115"/>
      <c r="D242" s="91" t="s">
        <v>415</v>
      </c>
      <c r="E242" s="86"/>
      <c r="F242" s="126"/>
      <c r="G242" s="105"/>
      <c r="H242" s="18"/>
      <c r="I242" s="47">
        <v>7588</v>
      </c>
    </row>
    <row r="243" spans="1:9" ht="12.75">
      <c r="A243" s="147"/>
      <c r="B243" s="115"/>
      <c r="D243" s="91" t="s">
        <v>520</v>
      </c>
      <c r="E243" s="86"/>
      <c r="F243" s="126"/>
      <c r="G243" s="105"/>
      <c r="H243" s="18"/>
      <c r="I243" s="47">
        <v>2480</v>
      </c>
    </row>
    <row r="244" spans="1:9" ht="12.75">
      <c r="A244" s="147"/>
      <c r="B244" s="115"/>
      <c r="D244" s="91" t="s">
        <v>264</v>
      </c>
      <c r="E244" s="86"/>
      <c r="F244" s="126"/>
      <c r="G244" s="105"/>
      <c r="H244" s="18"/>
      <c r="I244" s="47">
        <v>58233</v>
      </c>
    </row>
    <row r="245" spans="1:9" ht="12.75">
      <c r="A245" s="147"/>
      <c r="B245" s="115"/>
      <c r="D245" s="90"/>
      <c r="E245" s="86"/>
      <c r="F245" s="126"/>
      <c r="G245" s="86"/>
      <c r="H245" s="18"/>
      <c r="I245" s="47"/>
    </row>
    <row r="246" spans="1:9" ht="12.75">
      <c r="A246" s="147"/>
      <c r="B246" s="115"/>
      <c r="D246" s="93" t="s">
        <v>416</v>
      </c>
      <c r="E246" s="86"/>
      <c r="F246" s="126"/>
      <c r="G246" s="86"/>
      <c r="H246" s="18"/>
      <c r="I246" s="47"/>
    </row>
    <row r="247" spans="1:9" ht="12.75">
      <c r="A247" s="147"/>
      <c r="B247" s="115"/>
      <c r="H247" s="3"/>
      <c r="I247" s="8"/>
    </row>
    <row r="248" spans="1:9" s="2" customFormat="1" ht="12.75">
      <c r="A248" s="147" t="s">
        <v>394</v>
      </c>
      <c r="B248" s="115"/>
      <c r="D248" s="2" t="s">
        <v>463</v>
      </c>
      <c r="H248" s="4" t="s">
        <v>9</v>
      </c>
      <c r="I248" s="141">
        <f>SUM(I249:I250)</f>
        <v>31739</v>
      </c>
    </row>
    <row r="249" spans="1:9" ht="12.75">
      <c r="A249" s="147"/>
      <c r="B249" s="115" t="s">
        <v>200</v>
      </c>
      <c r="D249" t="s">
        <v>317</v>
      </c>
      <c r="H249" s="3"/>
      <c r="I249" s="8">
        <v>12973</v>
      </c>
    </row>
    <row r="250" spans="1:9" ht="12.75">
      <c r="A250" s="147"/>
      <c r="B250" s="115" t="s">
        <v>200</v>
      </c>
      <c r="D250" t="s">
        <v>316</v>
      </c>
      <c r="H250" s="3"/>
      <c r="I250" s="8">
        <v>18766</v>
      </c>
    </row>
    <row r="251" spans="1:9" ht="12.75">
      <c r="A251" s="147"/>
      <c r="B251" s="115"/>
      <c r="D251" s="20"/>
      <c r="H251" s="3"/>
      <c r="I251" s="8"/>
    </row>
    <row r="252" spans="1:9" s="2" customFormat="1" ht="12.75">
      <c r="A252" s="147" t="s">
        <v>395</v>
      </c>
      <c r="B252" s="115"/>
      <c r="C252" s="2">
        <v>401</v>
      </c>
      <c r="D252" s="2" t="s">
        <v>521</v>
      </c>
      <c r="H252" s="4" t="s">
        <v>9</v>
      </c>
      <c r="I252" s="141">
        <f>SUM(I256:I312)</f>
        <v>279429</v>
      </c>
    </row>
    <row r="253" spans="1:9" s="2" customFormat="1" ht="12.75">
      <c r="A253" s="147"/>
      <c r="B253" s="115"/>
      <c r="D253" s="70" t="s">
        <v>522</v>
      </c>
      <c r="H253" s="4"/>
      <c r="I253" s="11"/>
    </row>
    <row r="254" spans="1:9" s="20" customFormat="1" ht="11.25">
      <c r="A254" s="152"/>
      <c r="B254" s="120"/>
      <c r="D254" s="70" t="s">
        <v>318</v>
      </c>
      <c r="H254" s="71"/>
      <c r="I254" s="74"/>
    </row>
    <row r="255" spans="1:9" s="2" customFormat="1" ht="12.75">
      <c r="A255" s="147"/>
      <c r="B255" s="115"/>
      <c r="D255" s="27" t="s">
        <v>523</v>
      </c>
      <c r="H255" s="4"/>
      <c r="I255" s="11"/>
    </row>
    <row r="256" spans="1:9" ht="12.75">
      <c r="A256" s="147"/>
      <c r="B256" s="115"/>
      <c r="D256" s="102" t="s">
        <v>524</v>
      </c>
      <c r="F256" s="127"/>
      <c r="H256" s="3"/>
      <c r="I256" s="140">
        <v>0</v>
      </c>
    </row>
    <row r="257" spans="1:9" ht="12.75">
      <c r="A257" s="147"/>
      <c r="B257" s="117"/>
      <c r="D257" s="27" t="s">
        <v>123</v>
      </c>
      <c r="H257" s="3"/>
      <c r="I257" s="8" t="s">
        <v>7</v>
      </c>
    </row>
    <row r="258" spans="1:9" ht="12.75">
      <c r="A258" s="147"/>
      <c r="B258" s="115" t="s">
        <v>247</v>
      </c>
      <c r="D258" s="17" t="s">
        <v>512</v>
      </c>
      <c r="H258" s="3"/>
      <c r="I258" s="8">
        <v>55264</v>
      </c>
    </row>
    <row r="259" spans="1:9" ht="12.75">
      <c r="A259" s="147"/>
      <c r="B259" s="115"/>
      <c r="D259" s="27" t="s">
        <v>525</v>
      </c>
      <c r="H259" s="3"/>
      <c r="I259" s="8"/>
    </row>
    <row r="260" spans="1:9" ht="12.75">
      <c r="A260" s="147"/>
      <c r="B260" s="115"/>
      <c r="D260" t="s">
        <v>439</v>
      </c>
      <c r="F260" s="127"/>
      <c r="G260" s="25"/>
      <c r="H260" s="3"/>
      <c r="I260" s="8">
        <v>32572</v>
      </c>
    </row>
    <row r="261" spans="1:9" ht="12.75">
      <c r="A261" s="147"/>
      <c r="B261" s="115"/>
      <c r="D261" s="27" t="s">
        <v>526</v>
      </c>
      <c r="F261" s="30"/>
      <c r="H261" s="3"/>
      <c r="I261" s="8"/>
    </row>
    <row r="262" spans="1:9" ht="12.75">
      <c r="A262" s="147"/>
      <c r="B262" s="115"/>
      <c r="D262" s="28" t="s">
        <v>279</v>
      </c>
      <c r="F262" s="126">
        <v>20748</v>
      </c>
      <c r="H262" s="3"/>
      <c r="I262" s="8"/>
    </row>
    <row r="263" spans="1:9" ht="12.75">
      <c r="A263" s="147"/>
      <c r="B263" s="115"/>
      <c r="D263" s="31" t="s">
        <v>280</v>
      </c>
      <c r="F263" s="126">
        <v>2704</v>
      </c>
      <c r="H263" s="3"/>
      <c r="I263" s="8"/>
    </row>
    <row r="264" spans="1:9" ht="12.75">
      <c r="A264" s="147"/>
      <c r="B264" s="115"/>
      <c r="D264" s="28" t="s">
        <v>506</v>
      </c>
      <c r="F264" s="126">
        <v>3200</v>
      </c>
      <c r="H264" s="3"/>
      <c r="I264" s="8"/>
    </row>
    <row r="265" spans="1:9" ht="12.75">
      <c r="A265" s="147"/>
      <c r="B265" s="115"/>
      <c r="D265" s="28" t="s">
        <v>289</v>
      </c>
      <c r="F265" s="126">
        <v>2064</v>
      </c>
      <c r="G265" s="30"/>
      <c r="H265" s="30"/>
      <c r="I265" s="30"/>
    </row>
    <row r="266" spans="1:9" ht="12.75">
      <c r="A266" s="147"/>
      <c r="B266" s="115"/>
      <c r="D266" s="28" t="s">
        <v>440</v>
      </c>
      <c r="F266" s="126">
        <v>5602</v>
      </c>
      <c r="G266" s="30"/>
      <c r="H266" s="30"/>
      <c r="I266" s="8">
        <f>SUM(F262:F266)</f>
        <v>34318</v>
      </c>
    </row>
    <row r="267" spans="1:9" ht="12.75">
      <c r="A267" s="147"/>
      <c r="B267" s="115"/>
      <c r="D267" s="99" t="s">
        <v>282</v>
      </c>
      <c r="F267" s="128">
        <v>6928</v>
      </c>
      <c r="H267" s="3"/>
      <c r="I267" s="128">
        <v>6928</v>
      </c>
    </row>
    <row r="268" spans="1:9" ht="12.75">
      <c r="A268" s="147"/>
      <c r="B268" s="115"/>
      <c r="D268" s="27" t="s">
        <v>527</v>
      </c>
      <c r="F268" s="33"/>
      <c r="H268" s="3"/>
      <c r="I268" s="8"/>
    </row>
    <row r="269" spans="1:9" ht="12.75">
      <c r="A269" s="147"/>
      <c r="B269" s="115" t="s">
        <v>226</v>
      </c>
      <c r="D269" s="17" t="s">
        <v>95</v>
      </c>
      <c r="F269" s="33"/>
      <c r="H269" s="3"/>
      <c r="I269" s="8">
        <v>17268</v>
      </c>
    </row>
    <row r="270" spans="1:9" ht="12.75">
      <c r="A270" s="147"/>
      <c r="B270" s="115"/>
      <c r="D270" s="27" t="s">
        <v>528</v>
      </c>
      <c r="F270" s="33"/>
      <c r="H270" s="3"/>
      <c r="I270" s="8"/>
    </row>
    <row r="271" spans="1:9" ht="12.75">
      <c r="A271" s="147"/>
      <c r="B271" s="115" t="s">
        <v>340</v>
      </c>
      <c r="D271" s="17" t="s">
        <v>342</v>
      </c>
      <c r="F271" s="126">
        <v>45532</v>
      </c>
      <c r="H271" s="3"/>
      <c r="I271" s="8"/>
    </row>
    <row r="272" spans="1:9" ht="12.75">
      <c r="A272" s="147"/>
      <c r="B272" s="115" t="s">
        <v>202</v>
      </c>
      <c r="D272" s="17" t="s">
        <v>529</v>
      </c>
      <c r="F272" s="126">
        <v>650</v>
      </c>
      <c r="H272" s="3"/>
      <c r="I272" s="8"/>
    </row>
    <row r="273" spans="1:9" ht="12.75">
      <c r="A273" s="147"/>
      <c r="B273" s="115"/>
      <c r="D273" s="125" t="s">
        <v>287</v>
      </c>
      <c r="F273" s="126">
        <v>4600</v>
      </c>
      <c r="H273" s="3"/>
      <c r="I273" s="8"/>
    </row>
    <row r="274" spans="1:9" ht="12.75">
      <c r="A274" s="147"/>
      <c r="B274" s="115"/>
      <c r="D274" t="s">
        <v>125</v>
      </c>
      <c r="F274" s="126">
        <v>3800</v>
      </c>
      <c r="H274" s="3"/>
      <c r="I274" s="8"/>
    </row>
    <row r="275" spans="1:9" ht="12.75">
      <c r="A275" s="147"/>
      <c r="B275" s="115"/>
      <c r="D275" s="17" t="s">
        <v>441</v>
      </c>
      <c r="F275" s="129">
        <v>2916</v>
      </c>
      <c r="H275" s="3"/>
      <c r="I275" s="8"/>
    </row>
    <row r="276" spans="1:9" ht="12.75">
      <c r="A276" s="147"/>
      <c r="B276" s="115" t="s">
        <v>200</v>
      </c>
      <c r="D276" t="s">
        <v>288</v>
      </c>
      <c r="F276" s="126">
        <v>550</v>
      </c>
      <c r="H276" s="3"/>
      <c r="I276" s="8"/>
    </row>
    <row r="277" spans="1:9" ht="12.75">
      <c r="A277" s="147"/>
      <c r="B277" s="115" t="s">
        <v>226</v>
      </c>
      <c r="D277" s="17" t="s">
        <v>95</v>
      </c>
      <c r="F277" s="126">
        <v>13185</v>
      </c>
      <c r="H277" s="3"/>
      <c r="I277" s="8"/>
    </row>
    <row r="278" spans="1:9" ht="12.75">
      <c r="A278" s="147"/>
      <c r="B278" s="115"/>
      <c r="D278" s="28" t="s">
        <v>530</v>
      </c>
      <c r="F278" s="126">
        <v>1000</v>
      </c>
      <c r="H278" s="3"/>
      <c r="I278" s="8" t="s">
        <v>7</v>
      </c>
    </row>
    <row r="279" spans="1:9" ht="12.75">
      <c r="A279" s="147"/>
      <c r="B279" s="115"/>
      <c r="D279" s="28" t="s">
        <v>464</v>
      </c>
      <c r="E279" s="42"/>
      <c r="F279" s="126">
        <v>17000</v>
      </c>
      <c r="H279" s="3"/>
      <c r="I279" s="123">
        <f>SUM(F271:F279)</f>
        <v>89233</v>
      </c>
    </row>
    <row r="280" spans="1:9" ht="12.75">
      <c r="A280" s="147"/>
      <c r="B280" s="115"/>
      <c r="D280" s="130"/>
      <c r="F280" s="126"/>
      <c r="H280" s="3"/>
      <c r="I280" s="123"/>
    </row>
    <row r="281" spans="1:9" ht="12.75">
      <c r="A281" s="147" t="s">
        <v>395</v>
      </c>
      <c r="B281" s="115"/>
      <c r="D281" s="27" t="s">
        <v>531</v>
      </c>
      <c r="F281" s="30"/>
      <c r="H281" s="3"/>
      <c r="I281" s="8"/>
    </row>
    <row r="282" spans="1:9" ht="12.75">
      <c r="A282" s="147"/>
      <c r="B282" s="115" t="s">
        <v>247</v>
      </c>
      <c r="D282" s="35" t="s">
        <v>532</v>
      </c>
      <c r="F282" s="126">
        <v>2929</v>
      </c>
      <c r="H282" s="3"/>
      <c r="I282" s="8"/>
    </row>
    <row r="283" spans="1:9" ht="12.75">
      <c r="A283" s="147"/>
      <c r="B283" s="115" t="s">
        <v>200</v>
      </c>
      <c r="D283" s="28" t="s">
        <v>417</v>
      </c>
      <c r="F283" s="131">
        <v>2929</v>
      </c>
      <c r="H283" s="3"/>
      <c r="I283" s="8">
        <f>SUM(F282:F283)</f>
        <v>5858</v>
      </c>
    </row>
    <row r="284" spans="1:9" ht="12.75">
      <c r="A284" s="147"/>
      <c r="B284" s="117"/>
      <c r="D284" s="27" t="s">
        <v>293</v>
      </c>
      <c r="H284" s="3"/>
      <c r="I284" s="8" t="s">
        <v>7</v>
      </c>
    </row>
    <row r="285" spans="1:9" ht="12.75">
      <c r="A285" s="147"/>
      <c r="B285" s="117"/>
      <c r="D285" s="102" t="s">
        <v>524</v>
      </c>
      <c r="H285" s="3"/>
      <c r="I285" s="129">
        <v>0</v>
      </c>
    </row>
    <row r="286" spans="1:9" ht="12.75">
      <c r="A286" s="150"/>
      <c r="B286" s="117"/>
      <c r="D286" s="27" t="s">
        <v>294</v>
      </c>
      <c r="I286" s="39"/>
    </row>
    <row r="287" spans="1:9" ht="12.75">
      <c r="A287" s="150"/>
      <c r="B287" s="117"/>
      <c r="D287" s="121" t="s">
        <v>50</v>
      </c>
      <c r="I287" s="122">
        <v>9156</v>
      </c>
    </row>
    <row r="288" spans="1:9" ht="12.75">
      <c r="A288" s="150"/>
      <c r="B288" s="117"/>
      <c r="D288" s="27" t="s">
        <v>295</v>
      </c>
      <c r="I288" s="37"/>
    </row>
    <row r="289" spans="1:9" ht="12.75">
      <c r="A289" s="150"/>
      <c r="B289" s="115" t="s">
        <v>200</v>
      </c>
      <c r="D289" s="17" t="s">
        <v>417</v>
      </c>
      <c r="I289" s="133">
        <v>3078</v>
      </c>
    </row>
    <row r="290" spans="1:9" ht="12.75">
      <c r="A290" s="150"/>
      <c r="B290" s="117"/>
      <c r="D290" s="27" t="s">
        <v>296</v>
      </c>
      <c r="I290" s="37"/>
    </row>
    <row r="291" spans="1:9" ht="12.75">
      <c r="A291" s="150"/>
      <c r="B291" s="115" t="s">
        <v>200</v>
      </c>
      <c r="D291" s="121" t="s">
        <v>50</v>
      </c>
      <c r="F291" s="130">
        <v>690</v>
      </c>
      <c r="I291" s="37"/>
    </row>
    <row r="292" spans="1:9" ht="12.75">
      <c r="A292" s="150"/>
      <c r="B292" s="117"/>
      <c r="D292" s="121" t="s">
        <v>50</v>
      </c>
      <c r="F292" s="134">
        <v>690</v>
      </c>
      <c r="I292" s="122">
        <f>F291+F292</f>
        <v>1380</v>
      </c>
    </row>
    <row r="293" spans="1:9" ht="12.75">
      <c r="A293" s="150"/>
      <c r="B293" s="117"/>
      <c r="D293" s="27" t="s">
        <v>297</v>
      </c>
      <c r="F293" s="29"/>
      <c r="I293" s="37"/>
    </row>
    <row r="294" spans="1:9" ht="12.75">
      <c r="A294" s="150"/>
      <c r="B294" s="115" t="s">
        <v>200</v>
      </c>
      <c r="D294" s="17" t="s">
        <v>417</v>
      </c>
      <c r="F294" s="29"/>
      <c r="I294" s="133">
        <v>4888</v>
      </c>
    </row>
    <row r="295" spans="1:9" ht="12.75">
      <c r="A295" s="150"/>
      <c r="B295" s="117"/>
      <c r="D295" s="27" t="s">
        <v>298</v>
      </c>
      <c r="F295" s="29"/>
      <c r="I295" s="37"/>
    </row>
    <row r="296" spans="1:9" ht="12.75">
      <c r="A296" s="150"/>
      <c r="B296" s="115" t="s">
        <v>200</v>
      </c>
      <c r="D296" s="17" t="s">
        <v>417</v>
      </c>
      <c r="F296" s="29"/>
      <c r="I296" s="133">
        <v>3345</v>
      </c>
    </row>
    <row r="297" spans="1:9" ht="12.75">
      <c r="A297" s="150"/>
      <c r="B297" s="115"/>
      <c r="D297" s="27" t="s">
        <v>299</v>
      </c>
      <c r="F297" s="29"/>
      <c r="I297" s="133"/>
    </row>
    <row r="298" spans="1:9" ht="12.75">
      <c r="A298" s="150"/>
      <c r="B298" s="115"/>
      <c r="D298" s="125" t="s">
        <v>124</v>
      </c>
      <c r="F298" s="29"/>
      <c r="I298" s="133">
        <v>2102</v>
      </c>
    </row>
    <row r="299" spans="1:9" ht="12.75">
      <c r="A299" s="150"/>
      <c r="B299" s="115"/>
      <c r="D299" s="27" t="s">
        <v>300</v>
      </c>
      <c r="F299" s="29"/>
      <c r="I299" s="133"/>
    </row>
    <row r="300" spans="1:9" ht="12.75">
      <c r="A300" s="150"/>
      <c r="B300" s="115"/>
      <c r="D300" s="125" t="s">
        <v>124</v>
      </c>
      <c r="F300" s="29"/>
      <c r="I300" s="133">
        <v>2202</v>
      </c>
    </row>
    <row r="301" spans="1:9" ht="12.75">
      <c r="A301" s="150"/>
      <c r="B301" s="115"/>
      <c r="D301" s="27" t="s">
        <v>301</v>
      </c>
      <c r="F301" s="29"/>
      <c r="I301" s="133"/>
    </row>
    <row r="302" spans="1:9" ht="12.75">
      <c r="A302" s="150"/>
      <c r="B302" s="115"/>
      <c r="D302" s="183" t="s">
        <v>584</v>
      </c>
      <c r="E302" s="184"/>
      <c r="F302" s="185"/>
      <c r="G302" s="184"/>
      <c r="H302" s="184"/>
      <c r="I302" s="186">
        <v>1874</v>
      </c>
    </row>
    <row r="303" spans="1:9" ht="12.75">
      <c r="A303" s="150"/>
      <c r="B303" s="115"/>
      <c r="D303" s="27" t="s">
        <v>302</v>
      </c>
      <c r="F303" s="29"/>
      <c r="I303" s="133"/>
    </row>
    <row r="304" spans="1:9" ht="12.75">
      <c r="A304" s="150"/>
      <c r="B304" s="115"/>
      <c r="D304" s="17" t="s">
        <v>303</v>
      </c>
      <c r="F304" s="29"/>
      <c r="I304" s="133">
        <v>1755</v>
      </c>
    </row>
    <row r="305" spans="1:9" ht="12.75">
      <c r="A305" s="150"/>
      <c r="B305" s="115"/>
      <c r="D305" s="27" t="s">
        <v>304</v>
      </c>
      <c r="F305" s="29"/>
      <c r="I305" s="133"/>
    </row>
    <row r="306" spans="1:9" ht="12.75">
      <c r="A306" s="150"/>
      <c r="B306" s="115" t="s">
        <v>247</v>
      </c>
      <c r="D306" s="17" t="s">
        <v>532</v>
      </c>
      <c r="F306" s="29"/>
      <c r="I306" s="133">
        <v>3762</v>
      </c>
    </row>
    <row r="307" spans="1:9" ht="12.75">
      <c r="A307" s="150"/>
      <c r="B307" s="115"/>
      <c r="D307" s="27" t="s">
        <v>305</v>
      </c>
      <c r="F307" s="29"/>
      <c r="I307" s="133"/>
    </row>
    <row r="308" spans="1:9" ht="12.75">
      <c r="A308" s="150"/>
      <c r="B308" s="115"/>
      <c r="D308" s="183" t="s">
        <v>585</v>
      </c>
      <c r="E308" s="184"/>
      <c r="F308" s="185"/>
      <c r="G308" s="184"/>
      <c r="H308" s="184"/>
      <c r="I308" s="186">
        <v>1482</v>
      </c>
    </row>
    <row r="309" spans="1:9" ht="12.75">
      <c r="A309" s="150"/>
      <c r="B309" s="115"/>
      <c r="D309" s="27" t="s">
        <v>306</v>
      </c>
      <c r="F309" s="29"/>
      <c r="I309" s="133"/>
    </row>
    <row r="310" spans="1:9" ht="12.75">
      <c r="A310" s="150"/>
      <c r="B310" s="115"/>
      <c r="D310" s="17" t="s">
        <v>307</v>
      </c>
      <c r="F310" s="29"/>
      <c r="I310" s="133">
        <v>1482</v>
      </c>
    </row>
    <row r="311" spans="1:11" ht="12.75">
      <c r="A311" s="150"/>
      <c r="B311" s="115"/>
      <c r="D311" s="27" t="s">
        <v>308</v>
      </c>
      <c r="F311" s="29"/>
      <c r="I311" s="133"/>
      <c r="K311" t="s">
        <v>309</v>
      </c>
    </row>
    <row r="312" spans="1:9" ht="12.75">
      <c r="A312" s="150"/>
      <c r="B312" s="115" t="s">
        <v>340</v>
      </c>
      <c r="D312" s="17" t="s">
        <v>425</v>
      </c>
      <c r="F312" s="29"/>
      <c r="I312" s="133">
        <v>1482</v>
      </c>
    </row>
    <row r="313" spans="1:2" ht="12.75">
      <c r="A313" s="150"/>
      <c r="B313" s="117"/>
    </row>
    <row r="314" spans="1:9" s="2" customFormat="1" ht="12.75">
      <c r="A314" s="147" t="s">
        <v>396</v>
      </c>
      <c r="B314" s="115"/>
      <c r="C314" s="2">
        <v>36</v>
      </c>
      <c r="D314" s="2" t="s">
        <v>533</v>
      </c>
      <c r="H314" s="4" t="s">
        <v>9</v>
      </c>
      <c r="I314" s="141">
        <v>175445</v>
      </c>
    </row>
    <row r="315" spans="1:9" ht="12.75">
      <c r="A315" s="147"/>
      <c r="B315" s="119"/>
      <c r="C315" s="42"/>
      <c r="D315" s="102" t="s">
        <v>534</v>
      </c>
      <c r="E315" s="99"/>
      <c r="F315" s="99"/>
      <c r="G315" s="17"/>
      <c r="H315" s="3"/>
      <c r="I315" s="132">
        <v>175445</v>
      </c>
    </row>
    <row r="316" spans="1:9" ht="12.75">
      <c r="A316" s="147"/>
      <c r="B316" s="115"/>
      <c r="H316" s="3"/>
      <c r="I316" s="8"/>
    </row>
    <row r="317" spans="1:9" s="2" customFormat="1" ht="12.75">
      <c r="A317" s="147" t="s">
        <v>397</v>
      </c>
      <c r="B317" s="115"/>
      <c r="C317" s="2">
        <v>1</v>
      </c>
      <c r="D317" s="2" t="s">
        <v>535</v>
      </c>
      <c r="H317" s="4" t="s">
        <v>9</v>
      </c>
      <c r="I317" s="141">
        <f>SUM(I318:I325)</f>
        <v>20395</v>
      </c>
    </row>
    <row r="318" spans="1:9" ht="12.75">
      <c r="A318" s="147"/>
      <c r="B318" s="115" t="s">
        <v>212</v>
      </c>
      <c r="D318" s="17" t="s">
        <v>505</v>
      </c>
      <c r="H318" s="3"/>
      <c r="I318" s="18">
        <v>14409</v>
      </c>
    </row>
    <row r="319" spans="1:9" ht="12.75">
      <c r="A319" s="147"/>
      <c r="B319" s="115" t="s">
        <v>340</v>
      </c>
      <c r="D319" t="s">
        <v>343</v>
      </c>
      <c r="H319" s="3"/>
      <c r="I319" s="18">
        <v>2500</v>
      </c>
    </row>
    <row r="320" spans="1:9" ht="12.75">
      <c r="A320" s="147"/>
      <c r="B320" s="115" t="s">
        <v>340</v>
      </c>
      <c r="D320" t="s">
        <v>343</v>
      </c>
      <c r="E320" s="42"/>
      <c r="F320" s="42"/>
      <c r="G320" t="s">
        <v>7</v>
      </c>
      <c r="H320" s="3"/>
      <c r="I320" s="18">
        <v>2500</v>
      </c>
    </row>
    <row r="321" spans="1:9" ht="12.75">
      <c r="A321" s="147"/>
      <c r="B321" s="115"/>
      <c r="D321" t="s">
        <v>138</v>
      </c>
      <c r="H321" s="3"/>
      <c r="I321" s="18">
        <v>986</v>
      </c>
    </row>
    <row r="322" spans="1:8" ht="12.75">
      <c r="A322" s="147"/>
      <c r="B322" s="115"/>
      <c r="D322" t="s">
        <v>139</v>
      </c>
      <c r="H322" s="3"/>
    </row>
    <row r="323" spans="1:9" ht="12.75">
      <c r="A323" s="147"/>
      <c r="B323" s="115"/>
      <c r="D323" s="17" t="s">
        <v>442</v>
      </c>
      <c r="E323" s="135" t="s">
        <v>524</v>
      </c>
      <c r="F323" s="99"/>
      <c r="G323" s="99"/>
      <c r="H323" s="136"/>
      <c r="I323" s="106">
        <v>0</v>
      </c>
    </row>
    <row r="324" spans="1:9" ht="12.75">
      <c r="A324" s="147"/>
      <c r="B324" s="115"/>
      <c r="D324" s="17" t="s">
        <v>443</v>
      </c>
      <c r="E324" s="135" t="s">
        <v>524</v>
      </c>
      <c r="F324" s="99"/>
      <c r="G324" s="99"/>
      <c r="H324" s="136"/>
      <c r="I324" s="106">
        <v>0</v>
      </c>
    </row>
    <row r="325" spans="1:9" ht="12.75">
      <c r="A325" s="147"/>
      <c r="B325" s="115"/>
      <c r="D325" s="78" t="s">
        <v>444</v>
      </c>
      <c r="E325" s="135" t="s">
        <v>524</v>
      </c>
      <c r="F325" s="99"/>
      <c r="G325" s="99"/>
      <c r="H325" s="136"/>
      <c r="I325" s="106">
        <v>0</v>
      </c>
    </row>
    <row r="326" spans="1:9" ht="12.75">
      <c r="A326" s="147"/>
      <c r="B326" s="115"/>
      <c r="D326" s="130"/>
      <c r="H326" s="3"/>
      <c r="I326" s="137"/>
    </row>
    <row r="327" spans="1:9" s="2" customFormat="1" ht="12" customHeight="1">
      <c r="A327" s="147" t="s">
        <v>398</v>
      </c>
      <c r="B327" s="115"/>
      <c r="C327" s="138" t="s">
        <v>310</v>
      </c>
      <c r="D327" s="43" t="s">
        <v>536</v>
      </c>
      <c r="E327" s="43"/>
      <c r="F327" s="43"/>
      <c r="G327" s="43"/>
      <c r="H327" s="4" t="s">
        <v>9</v>
      </c>
      <c r="I327" s="141">
        <f>SUM(I328:I339)</f>
        <v>99500</v>
      </c>
    </row>
    <row r="328" spans="1:9" s="2" customFormat="1" ht="12" customHeight="1">
      <c r="A328" s="147"/>
      <c r="B328" s="115" t="s">
        <v>340</v>
      </c>
      <c r="D328" s="17" t="s">
        <v>343</v>
      </c>
      <c r="H328" s="4"/>
      <c r="I328" s="19">
        <v>20136</v>
      </c>
    </row>
    <row r="329" spans="1:9" s="2" customFormat="1" ht="12" customHeight="1">
      <c r="A329" s="147"/>
      <c r="B329" s="115" t="s">
        <v>247</v>
      </c>
      <c r="D329" s="17" t="s">
        <v>537</v>
      </c>
      <c r="H329" s="4"/>
      <c r="I329" s="19">
        <v>5495</v>
      </c>
    </row>
    <row r="330" spans="1:9" s="2" customFormat="1" ht="12" customHeight="1">
      <c r="A330" s="147"/>
      <c r="B330" s="115" t="s">
        <v>209</v>
      </c>
      <c r="D330" s="17" t="s">
        <v>506</v>
      </c>
      <c r="H330" s="4"/>
      <c r="I330" s="19">
        <v>7297</v>
      </c>
    </row>
    <row r="331" spans="1:9" s="2" customFormat="1" ht="12" customHeight="1">
      <c r="A331" s="147"/>
      <c r="B331" s="115" t="s">
        <v>222</v>
      </c>
      <c r="D331" s="17" t="s">
        <v>332</v>
      </c>
      <c r="H331" s="4"/>
      <c r="I331" s="19">
        <v>1088</v>
      </c>
    </row>
    <row r="332" spans="1:9" s="2" customFormat="1" ht="12" customHeight="1">
      <c r="A332" s="147"/>
      <c r="B332" s="115" t="s">
        <v>253</v>
      </c>
      <c r="D332" s="17" t="s">
        <v>538</v>
      </c>
      <c r="H332" s="4"/>
      <c r="I332" s="19">
        <v>1032</v>
      </c>
    </row>
    <row r="333" spans="1:9" s="2" customFormat="1" ht="12" customHeight="1">
      <c r="A333" s="147"/>
      <c r="B333" s="115" t="s">
        <v>243</v>
      </c>
      <c r="D333" s="17" t="s">
        <v>145</v>
      </c>
      <c r="H333" s="4"/>
      <c r="I333" s="19">
        <v>536</v>
      </c>
    </row>
    <row r="334" spans="1:9" s="2" customFormat="1" ht="12" customHeight="1">
      <c r="A334" s="147"/>
      <c r="B334" s="115" t="s">
        <v>225</v>
      </c>
      <c r="D334" s="17" t="s">
        <v>146</v>
      </c>
      <c r="H334" s="4"/>
      <c r="I334" s="19">
        <v>12025</v>
      </c>
    </row>
    <row r="335" spans="1:9" s="2" customFormat="1" ht="12" customHeight="1">
      <c r="A335" s="147"/>
      <c r="B335" s="115" t="s">
        <v>224</v>
      </c>
      <c r="D335" s="17" t="s">
        <v>53</v>
      </c>
      <c r="H335" s="4"/>
      <c r="I335" s="19">
        <v>4517</v>
      </c>
    </row>
    <row r="336" spans="1:9" s="2" customFormat="1" ht="12" customHeight="1">
      <c r="A336" s="147"/>
      <c r="B336" s="115" t="s">
        <v>472</v>
      </c>
      <c r="D336" s="78" t="s">
        <v>539</v>
      </c>
      <c r="H336" s="4"/>
      <c r="I336" s="19">
        <v>18068</v>
      </c>
    </row>
    <row r="337" spans="1:9" s="2" customFormat="1" ht="12" customHeight="1">
      <c r="A337" s="147"/>
      <c r="B337" s="115" t="s">
        <v>212</v>
      </c>
      <c r="C337"/>
      <c r="D337" s="17" t="s">
        <v>505</v>
      </c>
      <c r="H337" s="4"/>
      <c r="I337" s="19">
        <v>1495</v>
      </c>
    </row>
    <row r="338" spans="1:9" ht="12.75">
      <c r="A338" s="147"/>
      <c r="B338" s="115"/>
      <c r="D338" s="17" t="s">
        <v>148</v>
      </c>
      <c r="H338" s="3"/>
      <c r="I338" s="18">
        <v>20687</v>
      </c>
    </row>
    <row r="339" spans="1:14" ht="12.75">
      <c r="A339" s="147"/>
      <c r="B339" s="115"/>
      <c r="D339" s="17" t="s">
        <v>583</v>
      </c>
      <c r="H339" s="3"/>
      <c r="I339" s="18">
        <v>7124</v>
      </c>
      <c r="N339" s="3"/>
    </row>
    <row r="340" spans="1:9" ht="12.75">
      <c r="A340" s="147"/>
      <c r="B340" s="115"/>
      <c r="D340" s="17"/>
      <c r="H340" s="3"/>
      <c r="I340" s="18"/>
    </row>
    <row r="341" spans="1:9" ht="12.75">
      <c r="A341" s="147" t="s">
        <v>398</v>
      </c>
      <c r="B341" s="115"/>
      <c r="D341" s="2" t="s">
        <v>540</v>
      </c>
      <c r="H341" s="3"/>
      <c r="I341" s="18"/>
    </row>
    <row r="342" spans="1:9" ht="12.75">
      <c r="A342" s="147"/>
      <c r="B342" s="115"/>
      <c r="D342" s="2" t="s">
        <v>150</v>
      </c>
      <c r="H342" s="4" t="s">
        <v>18</v>
      </c>
      <c r="I342" s="9" t="s">
        <v>88</v>
      </c>
    </row>
    <row r="343" spans="1:9" ht="12.75">
      <c r="A343" s="147"/>
      <c r="B343" s="115"/>
      <c r="D343" s="2"/>
      <c r="H343" s="4"/>
      <c r="I343" s="11"/>
    </row>
    <row r="344" spans="1:11" s="2" customFormat="1" ht="12.75">
      <c r="A344" s="147" t="s">
        <v>399</v>
      </c>
      <c r="B344" s="115"/>
      <c r="C344" s="2">
        <v>999</v>
      </c>
      <c r="D344" s="2" t="s">
        <v>54</v>
      </c>
      <c r="H344" s="4" t="s">
        <v>18</v>
      </c>
      <c r="I344" s="141">
        <f>SUM(I345:I347)</f>
        <v>19766</v>
      </c>
      <c r="K344" s="2" t="s">
        <v>322</v>
      </c>
    </row>
    <row r="345" spans="1:9" ht="12.75">
      <c r="A345" s="147"/>
      <c r="B345" s="115" t="s">
        <v>225</v>
      </c>
      <c r="D345" t="s">
        <v>55</v>
      </c>
      <c r="H345" s="3"/>
      <c r="I345" s="8">
        <v>9974</v>
      </c>
    </row>
    <row r="346" spans="1:10" ht="12.75">
      <c r="A346" s="147"/>
      <c r="B346" s="115" t="s">
        <v>224</v>
      </c>
      <c r="D346" s="17" t="s">
        <v>541</v>
      </c>
      <c r="H346" s="3"/>
      <c r="I346" s="8">
        <v>4427</v>
      </c>
      <c r="J346" t="s">
        <v>613</v>
      </c>
    </row>
    <row r="347" spans="1:9" ht="12.75">
      <c r="A347" s="147"/>
      <c r="B347" s="115" t="s">
        <v>447</v>
      </c>
      <c r="D347" s="17" t="s">
        <v>469</v>
      </c>
      <c r="H347" s="3"/>
      <c r="I347" s="8">
        <v>5365</v>
      </c>
    </row>
    <row r="348" spans="1:9" ht="12.75">
      <c r="A348" s="147"/>
      <c r="B348" s="117"/>
      <c r="C348" s="2"/>
      <c r="H348" s="3"/>
      <c r="I348" s="18"/>
    </row>
    <row r="349" spans="1:9" s="2" customFormat="1" ht="12.75">
      <c r="A349" s="147" t="s">
        <v>400</v>
      </c>
      <c r="B349" s="115"/>
      <c r="D349" s="2" t="s">
        <v>542</v>
      </c>
      <c r="H349" s="4" t="s">
        <v>24</v>
      </c>
      <c r="I349" s="141">
        <f>I350+I351+I352+I353</f>
        <v>42000</v>
      </c>
    </row>
    <row r="350" spans="1:9" ht="12.75">
      <c r="A350" s="147"/>
      <c r="B350" s="115" t="s">
        <v>205</v>
      </c>
      <c r="D350" s="17" t="s">
        <v>543</v>
      </c>
      <c r="H350" s="3" t="s">
        <v>25</v>
      </c>
      <c r="I350" s="8">
        <v>8580</v>
      </c>
    </row>
    <row r="351" spans="1:9" ht="12.75">
      <c r="A351" s="147"/>
      <c r="B351" s="115"/>
      <c r="D351" t="s">
        <v>541</v>
      </c>
      <c r="H351" s="3" t="s">
        <v>25</v>
      </c>
      <c r="I351" s="8">
        <v>2490</v>
      </c>
    </row>
    <row r="352" spans="1:9" ht="12.75">
      <c r="A352" s="147"/>
      <c r="B352" s="115"/>
      <c r="D352" t="s">
        <v>544</v>
      </c>
      <c r="H352" s="3" t="s">
        <v>25</v>
      </c>
      <c r="I352" s="8">
        <v>1728</v>
      </c>
    </row>
    <row r="353" spans="1:9" ht="12.75">
      <c r="A353" s="147"/>
      <c r="B353" s="115"/>
      <c r="D353" t="s">
        <v>26</v>
      </c>
      <c r="H353" s="3" t="s">
        <v>18</v>
      </c>
      <c r="I353" s="8">
        <v>29202</v>
      </c>
    </row>
    <row r="354" spans="1:9" ht="12.75">
      <c r="A354" s="147"/>
      <c r="B354" s="115"/>
      <c r="H354" s="3"/>
      <c r="I354" s="8"/>
    </row>
    <row r="355" spans="1:9" s="2" customFormat="1" ht="12.75">
      <c r="A355" s="147" t="s">
        <v>401</v>
      </c>
      <c r="B355" s="115"/>
      <c r="D355" s="2" t="s">
        <v>135</v>
      </c>
      <c r="H355" s="4" t="s">
        <v>9</v>
      </c>
      <c r="I355" s="141">
        <v>240000</v>
      </c>
    </row>
    <row r="356" spans="1:9" ht="12.75">
      <c r="A356" s="147"/>
      <c r="B356" s="115"/>
      <c r="D356" s="107" t="s">
        <v>581</v>
      </c>
      <c r="E356" s="107"/>
      <c r="F356" s="107"/>
      <c r="H356" s="3"/>
      <c r="I356" s="132">
        <v>240000</v>
      </c>
    </row>
    <row r="357" spans="1:9" ht="12.75">
      <c r="A357" s="147"/>
      <c r="B357" s="115"/>
      <c r="D357" s="130"/>
      <c r="H357" s="3"/>
      <c r="I357" s="129"/>
    </row>
    <row r="358" spans="1:9" ht="12.75">
      <c r="A358" s="147" t="s">
        <v>402</v>
      </c>
      <c r="B358" s="115"/>
      <c r="C358" s="2">
        <v>149</v>
      </c>
      <c r="D358" s="43" t="s">
        <v>324</v>
      </c>
      <c r="H358" s="4" t="s">
        <v>9</v>
      </c>
      <c r="I358" s="141">
        <f>I359</f>
        <v>22000</v>
      </c>
    </row>
    <row r="359" spans="1:9" ht="12.75">
      <c r="A359" s="147"/>
      <c r="B359" s="115" t="s">
        <v>212</v>
      </c>
      <c r="D359" s="17" t="s">
        <v>545</v>
      </c>
      <c r="H359" s="3"/>
      <c r="I359" s="129">
        <v>22000</v>
      </c>
    </row>
    <row r="360" spans="1:9" ht="12.75">
      <c r="A360" s="147"/>
      <c r="B360" s="115"/>
      <c r="D360" s="78" t="s">
        <v>519</v>
      </c>
      <c r="H360" s="3"/>
      <c r="I360" s="129"/>
    </row>
    <row r="361" spans="1:9" ht="12.75">
      <c r="A361" s="147"/>
      <c r="B361" s="115"/>
      <c r="D361" s="130"/>
      <c r="H361" s="3"/>
      <c r="I361" s="129"/>
    </row>
    <row r="362" spans="1:9" ht="12.75">
      <c r="A362" s="147" t="s">
        <v>402</v>
      </c>
      <c r="B362" s="115"/>
      <c r="D362" s="43" t="s">
        <v>326</v>
      </c>
      <c r="H362" s="4" t="s">
        <v>9</v>
      </c>
      <c r="I362" s="141">
        <f>I363</f>
        <v>4600</v>
      </c>
    </row>
    <row r="363" spans="1:9" ht="12.75">
      <c r="A363" s="147"/>
      <c r="B363" s="115" t="s">
        <v>212</v>
      </c>
      <c r="D363" s="17" t="s">
        <v>505</v>
      </c>
      <c r="H363" s="3"/>
      <c r="I363" s="129">
        <v>4600</v>
      </c>
    </row>
    <row r="364" spans="1:9" ht="12.75">
      <c r="A364" s="147"/>
      <c r="B364" s="115"/>
      <c r="D364" s="17" t="s">
        <v>519</v>
      </c>
      <c r="H364" s="3"/>
      <c r="I364" s="129"/>
    </row>
    <row r="365" spans="1:9" ht="12.75">
      <c r="A365" s="147"/>
      <c r="B365" s="115"/>
      <c r="D365" s="130"/>
      <c r="H365" s="3"/>
      <c r="I365" s="129"/>
    </row>
    <row r="366" spans="1:9" ht="12.75">
      <c r="A366" s="147" t="s">
        <v>403</v>
      </c>
      <c r="B366" s="115"/>
      <c r="C366" s="2">
        <v>278</v>
      </c>
      <c r="D366" s="43" t="s">
        <v>328</v>
      </c>
      <c r="H366" s="4" t="s">
        <v>9</v>
      </c>
      <c r="I366" s="141">
        <v>48000</v>
      </c>
    </row>
    <row r="367" spans="1:9" ht="12.75">
      <c r="A367" s="147"/>
      <c r="B367" s="115" t="s">
        <v>212</v>
      </c>
      <c r="D367" s="17" t="s">
        <v>505</v>
      </c>
      <c r="H367" s="3"/>
      <c r="I367" s="129">
        <v>48000</v>
      </c>
    </row>
    <row r="368" spans="1:9" ht="12.75">
      <c r="A368" s="147"/>
      <c r="B368" s="115"/>
      <c r="D368" s="130" t="s">
        <v>337</v>
      </c>
      <c r="H368" s="3"/>
      <c r="I368" s="129"/>
    </row>
    <row r="369" spans="1:9" ht="12.75">
      <c r="A369" s="147"/>
      <c r="B369" s="115"/>
      <c r="D369" s="17" t="s">
        <v>519</v>
      </c>
      <c r="H369" s="3"/>
      <c r="I369" s="129"/>
    </row>
    <row r="370" spans="1:9" ht="12.75">
      <c r="A370" s="147"/>
      <c r="B370" s="115"/>
      <c r="C370" s="2"/>
      <c r="D370" s="43"/>
      <c r="E370" s="2"/>
      <c r="F370" s="2"/>
      <c r="G370" s="2"/>
      <c r="H370" s="4"/>
      <c r="I370" s="77"/>
    </row>
    <row r="371" spans="1:9" ht="12.75">
      <c r="A371" s="147" t="s">
        <v>404</v>
      </c>
      <c r="B371" s="117"/>
      <c r="D371" s="43" t="s">
        <v>546</v>
      </c>
      <c r="E371" s="2"/>
      <c r="F371" s="2"/>
      <c r="G371" s="2"/>
      <c r="H371" s="4" t="s">
        <v>18</v>
      </c>
      <c r="I371" s="141">
        <v>21115</v>
      </c>
    </row>
    <row r="372" spans="1:9" ht="12.75">
      <c r="A372" s="147"/>
      <c r="B372" s="115" t="s">
        <v>237</v>
      </c>
      <c r="D372" s="78" t="s">
        <v>465</v>
      </c>
      <c r="H372" s="3"/>
      <c r="I372" s="129">
        <v>21115</v>
      </c>
    </row>
    <row r="373" spans="1:9" ht="12.75">
      <c r="A373" s="147"/>
      <c r="B373" s="115"/>
      <c r="D373" s="130"/>
      <c r="H373" s="3"/>
      <c r="I373" s="129"/>
    </row>
    <row r="374" spans="1:9" ht="12.75">
      <c r="A374" s="147" t="s">
        <v>405</v>
      </c>
      <c r="B374" s="115"/>
      <c r="C374" s="2">
        <v>330</v>
      </c>
      <c r="D374" s="43" t="s">
        <v>333</v>
      </c>
      <c r="E374" s="2"/>
      <c r="F374" s="2"/>
      <c r="G374" s="2"/>
      <c r="H374" s="4" t="s">
        <v>18</v>
      </c>
      <c r="I374" s="141">
        <v>4041</v>
      </c>
    </row>
    <row r="375" spans="1:9" ht="12.75">
      <c r="A375" s="147"/>
      <c r="B375" s="115" t="s">
        <v>344</v>
      </c>
      <c r="D375" s="130" t="s">
        <v>334</v>
      </c>
      <c r="H375" s="3"/>
      <c r="I375" s="129">
        <v>4041</v>
      </c>
    </row>
    <row r="376" spans="1:9" ht="12.75">
      <c r="A376" s="147"/>
      <c r="B376" s="115"/>
      <c r="D376" s="130"/>
      <c r="H376" s="3"/>
      <c r="I376" s="129"/>
    </row>
    <row r="377" spans="1:9" ht="12.75">
      <c r="A377" s="147" t="s">
        <v>406</v>
      </c>
      <c r="B377" s="115"/>
      <c r="C377" s="2">
        <v>294</v>
      </c>
      <c r="D377" s="43" t="s">
        <v>336</v>
      </c>
      <c r="E377" s="2"/>
      <c r="F377" s="2"/>
      <c r="G377" s="2"/>
      <c r="H377" s="4" t="s">
        <v>9</v>
      </c>
      <c r="I377" s="141">
        <v>136942</v>
      </c>
    </row>
    <row r="378" spans="1:9" ht="12.75">
      <c r="A378" s="147"/>
      <c r="B378" s="115" t="s">
        <v>212</v>
      </c>
      <c r="D378" s="17" t="s">
        <v>505</v>
      </c>
      <c r="E378" s="2"/>
      <c r="F378" s="2"/>
      <c r="G378" s="2"/>
      <c r="H378" s="4"/>
      <c r="I378" s="77"/>
    </row>
    <row r="379" spans="1:9" ht="12.75">
      <c r="A379" s="147"/>
      <c r="B379" s="115"/>
      <c r="D379" s="130" t="s">
        <v>338</v>
      </c>
      <c r="H379" s="3"/>
      <c r="I379" s="129">
        <v>136942</v>
      </c>
    </row>
    <row r="380" spans="1:9" ht="12.75">
      <c r="A380" s="147"/>
      <c r="B380" s="115"/>
      <c r="D380" s="17" t="s">
        <v>547</v>
      </c>
      <c r="H380" s="3"/>
      <c r="I380" s="129"/>
    </row>
    <row r="381" spans="1:9" ht="12.75">
      <c r="A381" s="147"/>
      <c r="B381" s="115"/>
      <c r="H381" s="3"/>
      <c r="I381" s="129"/>
    </row>
    <row r="382" spans="1:9" ht="12.75">
      <c r="A382" s="147" t="s">
        <v>407</v>
      </c>
      <c r="B382" s="115"/>
      <c r="C382" s="2">
        <v>129</v>
      </c>
      <c r="D382" s="2" t="s">
        <v>339</v>
      </c>
      <c r="E382" s="2"/>
      <c r="F382" s="2"/>
      <c r="G382" s="2"/>
      <c r="H382" s="4" t="s">
        <v>9</v>
      </c>
      <c r="I382" s="141">
        <v>22490</v>
      </c>
    </row>
    <row r="383" spans="1:9" ht="12.75">
      <c r="A383" s="147"/>
      <c r="B383" s="115"/>
      <c r="D383" s="99" t="s">
        <v>50</v>
      </c>
      <c r="H383" s="3"/>
      <c r="I383" s="132">
        <v>22490</v>
      </c>
    </row>
    <row r="384" spans="1:9" ht="12.75">
      <c r="A384" s="147"/>
      <c r="B384" s="115"/>
      <c r="D384" s="130"/>
      <c r="H384" s="3"/>
      <c r="I384" s="129"/>
    </row>
    <row r="385" spans="1:9" ht="12.75">
      <c r="A385" s="147"/>
      <c r="B385" s="115"/>
      <c r="D385" s="130"/>
      <c r="H385" s="3"/>
      <c r="I385" s="129"/>
    </row>
    <row r="386" spans="1:9" ht="12.75">
      <c r="A386" s="147" t="s">
        <v>419</v>
      </c>
      <c r="B386" s="117"/>
      <c r="C386" s="2" t="s">
        <v>420</v>
      </c>
      <c r="D386" s="2" t="s">
        <v>421</v>
      </c>
      <c r="H386" s="4" t="s">
        <v>9</v>
      </c>
      <c r="I386" s="144">
        <v>196585</v>
      </c>
    </row>
    <row r="387" spans="1:9" ht="12.75">
      <c r="A387" s="150"/>
      <c r="B387" s="117"/>
      <c r="D387" s="102" t="s">
        <v>473</v>
      </c>
      <c r="E387" s="99"/>
      <c r="F387" s="102"/>
      <c r="H387" s="3"/>
      <c r="I387" s="132">
        <v>188763</v>
      </c>
    </row>
    <row r="388" spans="1:6" ht="12.75">
      <c r="A388" s="150"/>
      <c r="B388" s="117"/>
      <c r="D388" s="102" t="s">
        <v>548</v>
      </c>
      <c r="E388" s="99"/>
      <c r="F388" s="99"/>
    </row>
    <row r="389" spans="1:6" ht="12.75">
      <c r="A389" s="150"/>
      <c r="B389" s="117"/>
      <c r="D389" s="102" t="s">
        <v>549</v>
      </c>
      <c r="E389" s="99"/>
      <c r="F389" s="99"/>
    </row>
    <row r="390" spans="1:6" ht="12.75">
      <c r="A390" s="150"/>
      <c r="B390" s="117"/>
      <c r="D390" s="102" t="s">
        <v>586</v>
      </c>
      <c r="E390" s="99"/>
      <c r="F390" s="99"/>
    </row>
    <row r="391" spans="1:6" ht="12.75">
      <c r="A391" s="150"/>
      <c r="B391" s="117"/>
      <c r="D391" s="102" t="s">
        <v>550</v>
      </c>
      <c r="E391" s="99"/>
      <c r="F391" s="99"/>
    </row>
    <row r="392" spans="1:6" ht="12.75">
      <c r="A392" s="150"/>
      <c r="B392" s="117"/>
      <c r="D392" s="102" t="s">
        <v>551</v>
      </c>
      <c r="E392" s="99"/>
      <c r="F392" s="99"/>
    </row>
    <row r="393" spans="1:9" ht="12.75">
      <c r="A393" s="150"/>
      <c r="B393" s="117"/>
      <c r="D393" s="17" t="s">
        <v>589</v>
      </c>
      <c r="I393" s="129">
        <v>4180</v>
      </c>
    </row>
    <row r="394" spans="1:9" ht="12.75">
      <c r="A394" s="150"/>
      <c r="B394" s="117"/>
      <c r="D394" s="17" t="s">
        <v>590</v>
      </c>
      <c r="I394" s="129">
        <v>3642</v>
      </c>
    </row>
    <row r="395" spans="1:9" ht="12.75">
      <c r="A395" s="147" t="s">
        <v>422</v>
      </c>
      <c r="B395" s="117"/>
      <c r="H395" s="3"/>
      <c r="I395" s="11"/>
    </row>
    <row r="396" spans="1:9" ht="12.75">
      <c r="A396" s="150"/>
      <c r="B396" s="117" t="s">
        <v>466</v>
      </c>
      <c r="C396" s="2">
        <v>395</v>
      </c>
      <c r="D396" s="2" t="s">
        <v>423</v>
      </c>
      <c r="H396" s="4" t="s">
        <v>9</v>
      </c>
      <c r="I396" s="144">
        <v>99389</v>
      </c>
    </row>
    <row r="397" spans="1:9" ht="12.75">
      <c r="A397" s="150"/>
      <c r="B397" s="117"/>
      <c r="D397" s="17" t="s">
        <v>424</v>
      </c>
      <c r="H397" s="3"/>
      <c r="I397" s="18">
        <v>99389</v>
      </c>
    </row>
    <row r="398" spans="1:9" ht="12.75">
      <c r="A398" s="150"/>
      <c r="B398" s="117"/>
      <c r="D398" s="17" t="s">
        <v>552</v>
      </c>
      <c r="H398" s="3"/>
      <c r="I398" s="18"/>
    </row>
    <row r="399" spans="1:9" ht="12.75">
      <c r="A399" s="150"/>
      <c r="B399" s="117"/>
      <c r="H399" s="3"/>
      <c r="I399" s="18"/>
    </row>
    <row r="400" spans="1:9" ht="12.75">
      <c r="A400" s="147" t="s">
        <v>445</v>
      </c>
      <c r="B400" s="117" t="s">
        <v>200</v>
      </c>
      <c r="C400" s="2">
        <v>1</v>
      </c>
      <c r="D400" s="2" t="s">
        <v>467</v>
      </c>
      <c r="H400" s="4" t="s">
        <v>18</v>
      </c>
      <c r="I400" s="145" t="s">
        <v>56</v>
      </c>
    </row>
    <row r="401" spans="1:9" ht="12.75">
      <c r="A401" s="150"/>
      <c r="B401" s="117"/>
      <c r="H401" s="3"/>
      <c r="I401" s="18"/>
    </row>
    <row r="402" spans="1:9" ht="12.75">
      <c r="A402" s="147" t="s">
        <v>427</v>
      </c>
      <c r="B402" s="117"/>
      <c r="C402" s="2">
        <v>330</v>
      </c>
      <c r="D402" s="2" t="s">
        <v>429</v>
      </c>
      <c r="H402" s="4" t="s">
        <v>9</v>
      </c>
      <c r="I402" s="144">
        <v>64643</v>
      </c>
    </row>
    <row r="403" spans="1:9" ht="12.75">
      <c r="A403" s="150"/>
      <c r="B403" s="117"/>
      <c r="D403" s="108" t="s">
        <v>470</v>
      </c>
      <c r="E403" s="108"/>
      <c r="F403" s="102"/>
      <c r="H403" s="3"/>
      <c r="I403" s="109">
        <v>64643</v>
      </c>
    </row>
    <row r="404" spans="1:9" ht="12.75">
      <c r="A404" s="150"/>
      <c r="B404" s="117"/>
      <c r="H404" s="3"/>
      <c r="I404" s="18"/>
    </row>
    <row r="405" spans="1:9" ht="12.75">
      <c r="A405" s="147" t="s">
        <v>428</v>
      </c>
      <c r="B405" s="117"/>
      <c r="C405" s="2">
        <v>61</v>
      </c>
      <c r="D405" s="2" t="s">
        <v>426</v>
      </c>
      <c r="E405" s="2"/>
      <c r="F405" s="17"/>
      <c r="H405" s="4" t="s">
        <v>9</v>
      </c>
      <c r="I405" s="144">
        <v>33426</v>
      </c>
    </row>
    <row r="406" spans="1:9" ht="12.75">
      <c r="A406" s="150"/>
      <c r="B406" s="117"/>
      <c r="D406" s="102" t="s">
        <v>471</v>
      </c>
      <c r="E406" s="108"/>
      <c r="F406" s="108"/>
      <c r="H406" s="3"/>
      <c r="I406" s="109">
        <v>33426</v>
      </c>
    </row>
    <row r="407" spans="1:9" ht="12.75">
      <c r="A407" s="150"/>
      <c r="B407" s="117"/>
      <c r="H407" s="3"/>
      <c r="I407" s="11"/>
    </row>
    <row r="408" spans="1:9" ht="12.75">
      <c r="A408" s="147" t="s">
        <v>431</v>
      </c>
      <c r="B408" s="117"/>
      <c r="C408" s="12">
        <v>55</v>
      </c>
      <c r="D408" s="2" t="s">
        <v>432</v>
      </c>
      <c r="H408" s="4" t="s">
        <v>9</v>
      </c>
      <c r="I408" s="144">
        <f>SUM(I409:I416)</f>
        <v>274916</v>
      </c>
    </row>
    <row r="409" spans="1:9" ht="12.75">
      <c r="A409" s="147"/>
      <c r="B409" s="117" t="s">
        <v>200</v>
      </c>
      <c r="C409" s="12"/>
      <c r="D409" s="17" t="s">
        <v>553</v>
      </c>
      <c r="H409" s="4"/>
      <c r="I409" s="47">
        <v>35728</v>
      </c>
    </row>
    <row r="410" spans="1:9" ht="12.75">
      <c r="A410" s="147"/>
      <c r="B410" s="117"/>
      <c r="C410" s="12"/>
      <c r="D410" s="17" t="s">
        <v>554</v>
      </c>
      <c r="H410" s="4"/>
      <c r="I410" s="47">
        <v>19970</v>
      </c>
    </row>
    <row r="411" spans="1:9" ht="12.75">
      <c r="A411" s="147"/>
      <c r="B411" s="117" t="s">
        <v>226</v>
      </c>
      <c r="C411" s="12"/>
      <c r="D411" s="17" t="s">
        <v>555</v>
      </c>
      <c r="H411" s="4"/>
      <c r="I411" s="47">
        <v>122590</v>
      </c>
    </row>
    <row r="412" spans="1:9" ht="12.75">
      <c r="A412" s="147"/>
      <c r="B412" s="117" t="s">
        <v>456</v>
      </c>
      <c r="C412" s="12"/>
      <c r="D412" s="17" t="s">
        <v>556</v>
      </c>
      <c r="H412" s="4"/>
      <c r="I412" s="47">
        <v>3608</v>
      </c>
    </row>
    <row r="413" spans="1:9" ht="12.75">
      <c r="A413" s="147"/>
      <c r="B413" s="117" t="s">
        <v>457</v>
      </c>
      <c r="C413" s="12"/>
      <c r="D413" s="17" t="s">
        <v>557</v>
      </c>
      <c r="H413" s="4"/>
      <c r="I413" s="47">
        <v>5726</v>
      </c>
    </row>
    <row r="414" spans="1:9" ht="12.75">
      <c r="A414" s="147"/>
      <c r="B414" s="117"/>
      <c r="C414" s="12"/>
      <c r="D414" s="17" t="s">
        <v>558</v>
      </c>
      <c r="H414" s="4"/>
      <c r="I414" s="47">
        <v>7231</v>
      </c>
    </row>
    <row r="415" spans="1:9" ht="12.75">
      <c r="A415" s="147"/>
      <c r="B415" s="117"/>
      <c r="C415" s="12"/>
      <c r="D415" s="17" t="s">
        <v>485</v>
      </c>
      <c r="H415" s="4"/>
      <c r="I415" s="47">
        <v>4329</v>
      </c>
    </row>
    <row r="416" spans="1:9" ht="12.75">
      <c r="A416" s="147"/>
      <c r="B416" s="117"/>
      <c r="C416" s="12"/>
      <c r="D416" s="17" t="s">
        <v>559</v>
      </c>
      <c r="H416" s="4"/>
      <c r="I416" s="47">
        <v>75734</v>
      </c>
    </row>
    <row r="417" spans="1:9" ht="12.75">
      <c r="A417" s="147"/>
      <c r="B417" s="117"/>
      <c r="C417" s="12"/>
      <c r="D417" s="2"/>
      <c r="H417" s="4"/>
      <c r="I417" s="47"/>
    </row>
    <row r="418" spans="1:9" ht="12.75">
      <c r="A418" s="147"/>
      <c r="B418" s="117"/>
      <c r="C418" s="12">
        <v>55</v>
      </c>
      <c r="D418" s="2" t="s">
        <v>560</v>
      </c>
      <c r="H418" s="4"/>
      <c r="I418" s="45" t="s">
        <v>88</v>
      </c>
    </row>
    <row r="419" spans="1:9" ht="12.75">
      <c r="A419" s="147"/>
      <c r="B419" s="117"/>
      <c r="C419" s="12"/>
      <c r="D419" s="17" t="s">
        <v>561</v>
      </c>
      <c r="H419" s="4"/>
      <c r="I419" s="47"/>
    </row>
    <row r="420" spans="1:9" ht="12.75">
      <c r="A420" s="147"/>
      <c r="B420" s="117"/>
      <c r="C420" s="12"/>
      <c r="D420" s="2"/>
      <c r="H420" s="4"/>
      <c r="I420" s="47"/>
    </row>
    <row r="421" spans="1:9" ht="12.75">
      <c r="A421" s="147"/>
      <c r="B421" s="117"/>
      <c r="C421" s="12">
        <v>50</v>
      </c>
      <c r="D421" s="2" t="s">
        <v>560</v>
      </c>
      <c r="H421" s="4"/>
      <c r="I421" s="45" t="s">
        <v>88</v>
      </c>
    </row>
    <row r="422" spans="1:9" ht="12.75">
      <c r="A422" s="150"/>
      <c r="B422" s="117"/>
      <c r="D422" s="17" t="s">
        <v>562</v>
      </c>
      <c r="H422" s="3"/>
      <c r="I422" s="18"/>
    </row>
    <row r="423" spans="1:9" ht="12.75">
      <c r="A423" s="150"/>
      <c r="B423" s="117"/>
      <c r="H423" s="3"/>
      <c r="I423" s="18"/>
    </row>
    <row r="424" spans="1:9" ht="12.75">
      <c r="A424" s="150"/>
      <c r="B424" s="117"/>
      <c r="C424" s="2">
        <v>326</v>
      </c>
      <c r="D424" s="2" t="s">
        <v>563</v>
      </c>
      <c r="H424" s="3"/>
      <c r="I424" s="18"/>
    </row>
    <row r="425" spans="1:9" ht="12.75">
      <c r="A425" s="150"/>
      <c r="B425" s="117"/>
      <c r="D425" s="17" t="s">
        <v>446</v>
      </c>
      <c r="H425" s="4" t="s">
        <v>9</v>
      </c>
      <c r="I425" s="141" t="s">
        <v>106</v>
      </c>
    </row>
    <row r="426" spans="1:9" ht="12.75">
      <c r="A426" s="150"/>
      <c r="B426" s="117"/>
      <c r="H426" s="3"/>
      <c r="I426" s="18"/>
    </row>
    <row r="427" spans="1:9" ht="12.75">
      <c r="A427" s="150" t="s">
        <v>474</v>
      </c>
      <c r="B427" s="117" t="s">
        <v>200</v>
      </c>
      <c r="C427" s="2">
        <v>450</v>
      </c>
      <c r="D427" s="2" t="s">
        <v>564</v>
      </c>
      <c r="H427" s="4" t="s">
        <v>9</v>
      </c>
      <c r="I427" s="144">
        <f>SUM(I428:I429)</f>
        <v>552305</v>
      </c>
    </row>
    <row r="428" spans="1:9" ht="12.75">
      <c r="A428" s="150"/>
      <c r="B428" s="117"/>
      <c r="C428" s="2"/>
      <c r="D428" s="102" t="s">
        <v>565</v>
      </c>
      <c r="E428" s="99"/>
      <c r="F428" s="99"/>
      <c r="H428" s="4"/>
      <c r="I428" s="139">
        <v>509280</v>
      </c>
    </row>
    <row r="429" spans="1:9" ht="12.75">
      <c r="A429" s="150"/>
      <c r="B429" s="117"/>
      <c r="C429" s="2"/>
      <c r="D429" s="78" t="s">
        <v>566</v>
      </c>
      <c r="E429" s="42"/>
      <c r="F429" s="42"/>
      <c r="H429" s="4"/>
      <c r="I429" s="139">
        <v>43025</v>
      </c>
    </row>
    <row r="430" spans="1:9" ht="12.75">
      <c r="A430" s="150"/>
      <c r="B430" s="117"/>
      <c r="C430" s="2"/>
      <c r="D430" t="s">
        <v>567</v>
      </c>
      <c r="H430" s="4"/>
      <c r="I430" s="45" t="s">
        <v>88</v>
      </c>
    </row>
    <row r="431" spans="1:9" ht="12.75">
      <c r="A431" s="150"/>
      <c r="B431" s="117"/>
      <c r="H431" s="4"/>
      <c r="I431" s="18"/>
    </row>
    <row r="432" spans="1:9" ht="12.75">
      <c r="A432" s="150" t="s">
        <v>475</v>
      </c>
      <c r="B432" s="117" t="s">
        <v>200</v>
      </c>
      <c r="C432" s="2">
        <v>155</v>
      </c>
      <c r="D432" s="2" t="s">
        <v>568</v>
      </c>
      <c r="E432" s="2"/>
      <c r="H432" s="4" t="s">
        <v>9</v>
      </c>
      <c r="I432" s="45" t="s">
        <v>88</v>
      </c>
    </row>
    <row r="433" spans="1:9" ht="12.75">
      <c r="A433" s="150"/>
      <c r="B433" s="117"/>
      <c r="C433" s="2"/>
      <c r="D433" s="17" t="s">
        <v>569</v>
      </c>
      <c r="E433" s="2"/>
      <c r="H433" s="4"/>
      <c r="I433" s="18"/>
    </row>
    <row r="434" spans="1:9" ht="12.75">
      <c r="A434" s="150"/>
      <c r="B434" s="117"/>
      <c r="C434" s="2"/>
      <c r="D434" s="2"/>
      <c r="E434" s="2"/>
      <c r="H434" s="4"/>
      <c r="I434" s="18"/>
    </row>
    <row r="435" spans="1:9" ht="12.75">
      <c r="A435" s="150" t="s">
        <v>476</v>
      </c>
      <c r="B435" s="117" t="s">
        <v>200</v>
      </c>
      <c r="C435" s="2">
        <v>155</v>
      </c>
      <c r="D435" s="2" t="s">
        <v>570</v>
      </c>
      <c r="E435" s="2"/>
      <c r="H435" s="4" t="s">
        <v>9</v>
      </c>
      <c r="I435" s="144">
        <f>SUM(I436:I437)</f>
        <v>19365</v>
      </c>
    </row>
    <row r="436" spans="1:9" ht="12.75">
      <c r="A436" s="150"/>
      <c r="B436" s="117"/>
      <c r="C436" s="2"/>
      <c r="D436" s="17" t="s">
        <v>571</v>
      </c>
      <c r="E436" s="2"/>
      <c r="H436" s="4"/>
      <c r="I436" s="139">
        <v>13325</v>
      </c>
    </row>
    <row r="437" spans="1:9" ht="12.75">
      <c r="A437" s="150"/>
      <c r="B437" s="117"/>
      <c r="C437" s="2"/>
      <c r="D437" s="17" t="s">
        <v>572</v>
      </c>
      <c r="E437" s="2"/>
      <c r="H437" s="4"/>
      <c r="I437" s="139">
        <v>6040</v>
      </c>
    </row>
    <row r="438" spans="1:9" ht="12.75">
      <c r="A438" s="150"/>
      <c r="B438" s="117"/>
      <c r="H438" s="4"/>
      <c r="I438" s="18"/>
    </row>
    <row r="439" spans="1:9" ht="12.75">
      <c r="A439" s="150" t="s">
        <v>477</v>
      </c>
      <c r="B439" s="117" t="s">
        <v>200</v>
      </c>
      <c r="C439" s="2">
        <v>445</v>
      </c>
      <c r="D439" s="2" t="s">
        <v>573</v>
      </c>
      <c r="E439" s="2"/>
      <c r="H439" s="4" t="s">
        <v>18</v>
      </c>
      <c r="I439" s="144">
        <v>47750</v>
      </c>
    </row>
    <row r="440" spans="1:9" ht="12.75">
      <c r="A440" s="150"/>
      <c r="B440" s="117"/>
      <c r="D440" s="17" t="s">
        <v>574</v>
      </c>
      <c r="H440" s="3"/>
      <c r="I440" s="18">
        <v>47750</v>
      </c>
    </row>
    <row r="441" spans="1:9" ht="12.75">
      <c r="A441" s="150"/>
      <c r="B441" s="117"/>
      <c r="H441" s="3"/>
      <c r="I441" s="18"/>
    </row>
    <row r="442" spans="1:9" ht="12.75">
      <c r="A442" s="150" t="s">
        <v>577</v>
      </c>
      <c r="B442" s="117" t="s">
        <v>200</v>
      </c>
      <c r="C442" s="2">
        <v>170</v>
      </c>
      <c r="D442" s="2" t="s">
        <v>575</v>
      </c>
      <c r="H442" s="4" t="s">
        <v>9</v>
      </c>
      <c r="I442" s="144">
        <f>SUM(I443:I444)</f>
        <v>34820</v>
      </c>
    </row>
    <row r="443" spans="1:9" ht="12.75">
      <c r="A443" s="111"/>
      <c r="B443" s="117"/>
      <c r="D443" s="99" t="s">
        <v>576</v>
      </c>
      <c r="E443" s="99"/>
      <c r="F443" s="99"/>
      <c r="H443" s="3"/>
      <c r="I443" s="106">
        <v>31436</v>
      </c>
    </row>
    <row r="444" spans="1:9" ht="12.75">
      <c r="A444" s="111"/>
      <c r="B444" s="117"/>
      <c r="D444" s="99" t="s">
        <v>578</v>
      </c>
      <c r="E444" s="99"/>
      <c r="F444" s="99"/>
      <c r="H444" s="3"/>
      <c r="I444" s="106">
        <v>3384</v>
      </c>
    </row>
    <row r="445" spans="1:9" ht="12.75">
      <c r="A445" s="150"/>
      <c r="B445" s="117"/>
      <c r="D445" s="17"/>
      <c r="E445" s="17"/>
      <c r="F445" s="17"/>
      <c r="H445" s="3"/>
      <c r="I445" s="18"/>
    </row>
    <row r="446" spans="1:9" ht="12.75">
      <c r="A446" s="150" t="s">
        <v>591</v>
      </c>
      <c r="B446" s="117"/>
      <c r="C446" s="12" t="s">
        <v>596</v>
      </c>
      <c r="D446" s="2" t="s">
        <v>592</v>
      </c>
      <c r="E446" s="17"/>
      <c r="F446" s="17"/>
      <c r="H446" s="3"/>
      <c r="I446" s="144">
        <f>SUM(I447:I448)</f>
        <v>197583</v>
      </c>
    </row>
    <row r="447" spans="1:9" ht="12.75">
      <c r="A447" s="150"/>
      <c r="B447" s="117" t="s">
        <v>200</v>
      </c>
      <c r="D447" s="102" t="s">
        <v>593</v>
      </c>
      <c r="E447" s="102"/>
      <c r="F447" s="102"/>
      <c r="H447" s="3"/>
      <c r="I447" s="106">
        <v>192253</v>
      </c>
    </row>
    <row r="448" spans="1:9" ht="12.75">
      <c r="A448" s="150"/>
      <c r="B448" s="117" t="s">
        <v>205</v>
      </c>
      <c r="D448" t="s">
        <v>594</v>
      </c>
      <c r="E448" s="17"/>
      <c r="F448" s="17"/>
      <c r="H448" s="3"/>
      <c r="I448" s="18">
        <v>5330</v>
      </c>
    </row>
    <row r="449" spans="1:9" ht="12.75">
      <c r="A449" s="150"/>
      <c r="B449" s="117"/>
      <c r="E449" s="17"/>
      <c r="F449" s="17"/>
      <c r="H449" s="3"/>
      <c r="I449" s="18"/>
    </row>
    <row r="450" spans="1:10" ht="12.75">
      <c r="A450" s="150" t="s">
        <v>591</v>
      </c>
      <c r="B450" s="117" t="s">
        <v>591</v>
      </c>
      <c r="C450" s="2">
        <v>450</v>
      </c>
      <c r="D450" s="2" t="s">
        <v>595</v>
      </c>
      <c r="E450" s="17"/>
      <c r="F450" s="17"/>
      <c r="H450" s="3"/>
      <c r="I450" s="144">
        <f>SUM(I451:I452)</f>
        <v>6500</v>
      </c>
      <c r="J450" t="s">
        <v>609</v>
      </c>
    </row>
    <row r="451" spans="1:9" ht="12.75">
      <c r="A451" s="150"/>
      <c r="B451" s="117"/>
      <c r="D451" s="17" t="s">
        <v>598</v>
      </c>
      <c r="E451" s="17"/>
      <c r="F451" s="17"/>
      <c r="H451" s="3"/>
      <c r="I451" s="18">
        <v>6500</v>
      </c>
    </row>
    <row r="452" spans="1:9" ht="12.75">
      <c r="A452" s="150"/>
      <c r="B452" s="117"/>
      <c r="D452" t="s">
        <v>597</v>
      </c>
      <c r="H452" s="3"/>
      <c r="I452" s="18"/>
    </row>
    <row r="453" spans="1:9" ht="12.75">
      <c r="A453" s="150"/>
      <c r="B453" s="117"/>
      <c r="H453" s="3"/>
      <c r="I453" s="18"/>
    </row>
    <row r="454" spans="1:9" ht="13.5" thickBot="1">
      <c r="A454" s="150"/>
      <c r="B454" s="117"/>
      <c r="D454" s="2" t="s">
        <v>157</v>
      </c>
      <c r="H454" s="3"/>
      <c r="I454" s="146">
        <f>SUM(I13:I452)/2</f>
        <v>6739966</v>
      </c>
    </row>
    <row r="455" spans="1:9" ht="14.25" thickBot="1" thickTop="1">
      <c r="A455" s="150"/>
      <c r="B455" s="117"/>
      <c r="H455" s="3"/>
      <c r="I455" s="7"/>
    </row>
    <row r="456" spans="1:9" ht="13.5" thickBot="1">
      <c r="A456" s="150"/>
      <c r="B456" s="117"/>
      <c r="D456" s="2" t="s">
        <v>158</v>
      </c>
      <c r="H456" s="3"/>
      <c r="I456" s="110">
        <f>SUM(I447,I444,I443,I406,I403,I387,I383,I356,I315,I292,I287,I267,I238,I231,I221,I147,I76,I53,I45)</f>
        <v>1353873</v>
      </c>
    </row>
    <row r="457" spans="1:9" ht="12.75">
      <c r="A457" s="111"/>
      <c r="B457" s="2"/>
      <c r="H457" s="7"/>
      <c r="I457" s="7"/>
    </row>
    <row r="458" spans="1:8" ht="12.75">
      <c r="A458" s="111"/>
      <c r="B458" s="2"/>
      <c r="H458" s="7"/>
    </row>
    <row r="459" spans="1:8" ht="12.75">
      <c r="A459" s="111"/>
      <c r="B459" s="111"/>
      <c r="C459" s="111"/>
      <c r="D459" s="111"/>
      <c r="E459" s="111"/>
      <c r="F459" s="111"/>
      <c r="H459" s="7"/>
    </row>
    <row r="460" spans="1:8" ht="12.75">
      <c r="A460" s="111"/>
      <c r="B460" s="2"/>
      <c r="H460" s="7"/>
    </row>
    <row r="461" spans="1:8" ht="12.75">
      <c r="A461" s="111"/>
      <c r="B461" s="2"/>
      <c r="H461" s="7"/>
    </row>
    <row r="462" spans="1:8" ht="12.75">
      <c r="A462" s="111"/>
      <c r="B462" s="2"/>
      <c r="H462" s="7"/>
    </row>
    <row r="463" spans="1:8" ht="12.75">
      <c r="A463" s="111"/>
      <c r="B463" s="2"/>
      <c r="H463" s="7"/>
    </row>
    <row r="464" spans="1:8" ht="12.75">
      <c r="A464" s="111"/>
      <c r="B464" s="2"/>
      <c r="H464" s="7"/>
    </row>
    <row r="465" spans="1:8" ht="12.75">
      <c r="A465" s="111"/>
      <c r="B465" s="2"/>
      <c r="H465" s="7"/>
    </row>
    <row r="466" spans="1:8" ht="12.75">
      <c r="A466" s="111"/>
      <c r="B466" s="2"/>
      <c r="H466" s="7"/>
    </row>
    <row r="467" spans="1:8" ht="12.75">
      <c r="A467" s="111"/>
      <c r="B467" s="2"/>
      <c r="H467" s="7"/>
    </row>
    <row r="468" spans="1:8" ht="12.75">
      <c r="A468" s="111"/>
      <c r="B468" s="2"/>
      <c r="H468" s="7"/>
    </row>
    <row r="469" spans="1:8" ht="12.75">
      <c r="A469" s="111"/>
      <c r="B469" s="2"/>
      <c r="H469" s="7"/>
    </row>
    <row r="470" spans="1:8" ht="12.75">
      <c r="A470" s="111"/>
      <c r="B470" s="2"/>
      <c r="H470" s="7"/>
    </row>
    <row r="471" spans="1:8" ht="12.75">
      <c r="A471" s="111"/>
      <c r="B471" s="2"/>
      <c r="H471" s="7"/>
    </row>
    <row r="472" spans="1:8" ht="12.75">
      <c r="A472" s="111"/>
      <c r="B472" s="2"/>
      <c r="H472" s="7"/>
    </row>
    <row r="473" spans="1:8" ht="12.75">
      <c r="A473" s="111"/>
      <c r="B473" s="2"/>
      <c r="H473" s="7"/>
    </row>
    <row r="474" spans="1:8" ht="12.75">
      <c r="A474" s="111"/>
      <c r="B474" s="2"/>
      <c r="H474" s="7"/>
    </row>
    <row r="475" spans="1:8" ht="12.75">
      <c r="A475" s="111"/>
      <c r="B475" s="2"/>
      <c r="H475" s="7"/>
    </row>
    <row r="476" spans="1:8" ht="12.75">
      <c r="A476" s="111"/>
      <c r="B476" s="2"/>
      <c r="H476" s="7"/>
    </row>
    <row r="477" spans="1:8" ht="12.75">
      <c r="A477" s="111"/>
      <c r="B477" s="2"/>
      <c r="H477" s="7"/>
    </row>
    <row r="478" spans="1:8" ht="12.75">
      <c r="A478" s="111"/>
      <c r="B478" s="2"/>
      <c r="H478" s="7"/>
    </row>
    <row r="479" spans="1:8" ht="12.75">
      <c r="A479" s="111"/>
      <c r="B479" s="2"/>
      <c r="H479" s="7"/>
    </row>
    <row r="480" spans="1:8" ht="12.75">
      <c r="A480" s="111"/>
      <c r="B480" s="2"/>
      <c r="H480" s="7"/>
    </row>
    <row r="481" spans="1:8" ht="12.75">
      <c r="A481" s="111"/>
      <c r="B481" s="2"/>
      <c r="H481" s="7"/>
    </row>
    <row r="482" spans="1:8" ht="12.75">
      <c r="A482" s="111"/>
      <c r="B482" s="2"/>
      <c r="H482" s="7"/>
    </row>
    <row r="483" spans="1:8" ht="12.75">
      <c r="A483" s="96"/>
      <c r="B483" s="2"/>
      <c r="H483" s="7"/>
    </row>
    <row r="484" spans="1:8" ht="12.75">
      <c r="A484" s="96"/>
      <c r="B484" s="2"/>
      <c r="H484" s="7"/>
    </row>
    <row r="485" spans="1:8" ht="12.75">
      <c r="A485" s="96"/>
      <c r="B485" s="2"/>
      <c r="H485" s="7"/>
    </row>
    <row r="486" spans="1:8" ht="12.75">
      <c r="A486" s="96"/>
      <c r="B486" s="2"/>
      <c r="H486" s="7"/>
    </row>
    <row r="487" spans="1:8" ht="12.75">
      <c r="A487" s="96"/>
      <c r="B487" s="2"/>
      <c r="H487" s="7"/>
    </row>
    <row r="488" spans="1:8" ht="12.75">
      <c r="A488" s="96"/>
      <c r="B488" s="2"/>
      <c r="H488" s="7"/>
    </row>
    <row r="489" spans="1:8" ht="12.75">
      <c r="A489" s="96"/>
      <c r="B489" s="2"/>
      <c r="H489" s="7"/>
    </row>
    <row r="490" spans="1:8" ht="12.75">
      <c r="A490" s="96"/>
      <c r="B490" s="2"/>
      <c r="H490" s="7"/>
    </row>
    <row r="491" spans="1:8" ht="12.75">
      <c r="A491" s="96"/>
      <c r="B491" s="2"/>
      <c r="H491" s="7"/>
    </row>
    <row r="492" spans="1:8" ht="12.75">
      <c r="A492" s="96"/>
      <c r="B492" s="2"/>
      <c r="H492" s="7"/>
    </row>
    <row r="493" spans="1:8" ht="12.75">
      <c r="A493" s="96"/>
      <c r="B493" s="2"/>
      <c r="H493" s="7"/>
    </row>
    <row r="494" spans="1:8" ht="12.75">
      <c r="A494" s="96"/>
      <c r="B494" s="2"/>
      <c r="H494" s="7"/>
    </row>
    <row r="495" spans="1:8" ht="12.75">
      <c r="A495" s="96"/>
      <c r="B495" s="2"/>
      <c r="H495" s="7"/>
    </row>
    <row r="496" spans="1:8" ht="12.75">
      <c r="A496" s="96"/>
      <c r="B496" s="2"/>
      <c r="H496" s="7"/>
    </row>
    <row r="497" spans="2:8" ht="12.75">
      <c r="B497" s="2"/>
      <c r="H497" s="7"/>
    </row>
    <row r="498" spans="2:8" ht="12.75">
      <c r="B498" s="2"/>
      <c r="H498" s="7"/>
    </row>
    <row r="499" spans="2:8" ht="12.75">
      <c r="B499" s="2"/>
      <c r="H499" s="7"/>
    </row>
    <row r="500" spans="2:8" ht="12.75">
      <c r="B500" s="97"/>
      <c r="H500" s="7"/>
    </row>
    <row r="501" spans="2:8" ht="12.75">
      <c r="B501" s="97"/>
      <c r="H501" s="7"/>
    </row>
    <row r="502" spans="2:8" ht="12.75">
      <c r="B502" s="97"/>
      <c r="H502" s="7"/>
    </row>
    <row r="503" spans="2:8" ht="12.75">
      <c r="B503" s="97"/>
      <c r="H503" s="7"/>
    </row>
    <row r="504" spans="2:8" ht="12.75">
      <c r="B504" s="97"/>
      <c r="H504" s="7"/>
    </row>
    <row r="505" spans="2:8" ht="12.75">
      <c r="B505" s="97"/>
      <c r="H505" s="7"/>
    </row>
    <row r="506" spans="2:8" ht="12.75">
      <c r="B506" s="97"/>
      <c r="H506" s="7"/>
    </row>
    <row r="507" ht="12.75">
      <c r="H507" s="7"/>
    </row>
    <row r="508" ht="12.75">
      <c r="H508" s="7"/>
    </row>
    <row r="509" ht="12.75">
      <c r="H509" s="7"/>
    </row>
    <row r="510" ht="12.75">
      <c r="H510" s="7"/>
    </row>
  </sheetData>
  <sheetProtection/>
  <mergeCells count="2">
    <mergeCell ref="A3:F3"/>
    <mergeCell ref="A4:D4"/>
  </mergeCells>
  <printOptions/>
  <pageMargins left="0" right="0" top="0.75" bottom="0.75" header="0.3" footer="0.3"/>
  <pageSetup horizontalDpi="600" verticalDpi="600" orientation="portrait" r:id="rId3"/>
  <headerFoot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</dc:creator>
  <cp:keywords/>
  <dc:description/>
  <cp:lastModifiedBy>Dillon, Brian</cp:lastModifiedBy>
  <cp:lastPrinted>2015-11-23T15:16:47Z</cp:lastPrinted>
  <dcterms:created xsi:type="dcterms:W3CDTF">2003-02-05T19:44:39Z</dcterms:created>
  <dcterms:modified xsi:type="dcterms:W3CDTF">2016-11-18T20:39:45Z</dcterms:modified>
  <cp:category/>
  <cp:version/>
  <cp:contentType/>
  <cp:contentStatus/>
</cp:coreProperties>
</file>