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K:\CN Shared\Child Nutrition Web Docs\Food Distribution Program\"/>
    </mc:Choice>
  </mc:AlternateContent>
  <xr:revisionPtr revIDLastSave="0" documentId="13_ncr:1_{78A4F7E0-EB6D-45FF-9251-3902B34A9FD0}" xr6:coauthVersionLast="47" xr6:coauthVersionMax="47" xr10:uidLastSave="{00000000-0000-0000-0000-000000000000}"/>
  <bookViews>
    <workbookView xWindow="-120" yWindow="-120" windowWidth="29040" windowHeight="15840" xr2:uid="{00000000-000D-0000-FFFF-FFFF00000000}"/>
  </bookViews>
  <sheets>
    <sheet name="Instruction Sheet" sheetId="3" r:id="rId1"/>
    <sheet name="Processing " sheetId="1" r:id="rId2"/>
    <sheet name="Direct Delivery" sheetId="2" r:id="rId3"/>
  </sheets>
  <definedNames>
    <definedName name="_xlnm.Print_Area" localSheetId="2">'Direct Delivery'!$A$1:$F$76</definedName>
    <definedName name="_xlnm.Print_Area" localSheetId="0">'Instruction Sheet'!$A$1:$J$48</definedName>
    <definedName name="_xlnm.Print_Area" localSheetId="1">'Processing '!$A$1:$F$63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 l="1"/>
  <c r="F60" i="1"/>
  <c r="F56" i="1"/>
  <c r="F52" i="1"/>
  <c r="F53" i="1" s="1"/>
  <c r="D7" i="2"/>
  <c r="F62" i="1" l="1"/>
  <c r="F57" i="1"/>
  <c r="F65" i="1" l="1"/>
  <c r="F66" i="1" s="1"/>
  <c r="F40" i="1"/>
  <c r="F67" i="2"/>
  <c r="F68" i="2"/>
  <c r="F69" i="2"/>
  <c r="F70" i="2"/>
  <c r="F71" i="2"/>
  <c r="F72" i="2"/>
  <c r="F73" i="2"/>
  <c r="F74" i="2"/>
  <c r="F75" i="2"/>
  <c r="F66" i="2"/>
  <c r="F62" i="2"/>
  <c r="F63" i="2" s="1"/>
  <c r="F51" i="2"/>
  <c r="F52" i="2"/>
  <c r="F53" i="2"/>
  <c r="F54" i="2"/>
  <c r="F55" i="2"/>
  <c r="F56" i="2"/>
  <c r="F57" i="2"/>
  <c r="F58" i="2"/>
  <c r="F50" i="2"/>
  <c r="F43" i="2"/>
  <c r="F44" i="2"/>
  <c r="F45" i="2"/>
  <c r="F46" i="2"/>
  <c r="F42" i="2"/>
  <c r="F29" i="2"/>
  <c r="F30" i="2"/>
  <c r="F31" i="2"/>
  <c r="F32" i="2"/>
  <c r="F33" i="2"/>
  <c r="F34" i="2"/>
  <c r="F35" i="2"/>
  <c r="F36" i="2"/>
  <c r="F37" i="2"/>
  <c r="F38" i="2"/>
  <c r="F28" i="2"/>
  <c r="F23" i="2"/>
  <c r="F24" i="2"/>
  <c r="F19" i="2"/>
  <c r="F18" i="2"/>
  <c r="F19" i="1"/>
  <c r="F20" i="1"/>
  <c r="F21" i="1"/>
  <c r="F22" i="1"/>
  <c r="F26" i="1"/>
  <c r="F27" i="1" s="1"/>
  <c r="F30" i="1"/>
  <c r="F31" i="1"/>
  <c r="F32" i="1"/>
  <c r="F33" i="1"/>
  <c r="F37" i="1"/>
  <c r="F38" i="1"/>
  <c r="F39" i="1"/>
  <c r="F41" i="1"/>
  <c r="F45" i="1"/>
  <c r="F46" i="1"/>
  <c r="F47" i="1"/>
  <c r="F48" i="1"/>
  <c r="F42" i="1" l="1"/>
  <c r="F23" i="1"/>
  <c r="F49" i="1"/>
  <c r="F34" i="1"/>
  <c r="F20" i="2"/>
  <c r="F39" i="2"/>
  <c r="F47" i="2"/>
  <c r="F59" i="2"/>
  <c r="F76" i="2"/>
  <c r="F25" i="2"/>
  <c r="D11" i="2" l="1"/>
  <c r="F12" i="1" s="1"/>
  <c r="F10" i="1"/>
  <c r="F14" i="1" l="1"/>
  <c r="D13" i="2" s="1"/>
  <c r="D9" i="2"/>
</calcChain>
</file>

<file path=xl/sharedStrings.xml><?xml version="1.0" encoding="utf-8"?>
<sst xmlns="http://schemas.openxmlformats.org/spreadsheetml/2006/main" count="250" uniqueCount="151">
  <si>
    <t>Product Name/Description</t>
  </si>
  <si>
    <t>Product Code</t>
  </si>
  <si>
    <t>Cheese</t>
  </si>
  <si>
    <t>Number of pounds</t>
  </si>
  <si>
    <t>Cheese Moz LM Part Skim Processor Pack</t>
  </si>
  <si>
    <t>Cheese Ched White Block</t>
  </si>
  <si>
    <t>Cheese Ched Yel Block</t>
  </si>
  <si>
    <t>Cheese Natural American Barrel</t>
  </si>
  <si>
    <t>Cheese Subtotal:</t>
  </si>
  <si>
    <t>Fruit</t>
  </si>
  <si>
    <t>Fresh Apples for Processing</t>
  </si>
  <si>
    <t>Fruit Subtotal:</t>
  </si>
  <si>
    <t>Meat</t>
  </si>
  <si>
    <t>Beef Boneless Fresh</t>
  </si>
  <si>
    <t>Beef Course Ground</t>
  </si>
  <si>
    <t>Beef Special Trim Fzn</t>
  </si>
  <si>
    <t>Boneless Picnic Pork</t>
  </si>
  <si>
    <t>Meat Subtotal:</t>
  </si>
  <si>
    <t>Poultry</t>
  </si>
  <si>
    <t xml:space="preserve">Chicken Legs Chilled  </t>
  </si>
  <si>
    <t xml:space="preserve">Chix Chilled Large </t>
  </si>
  <si>
    <t>Eggs Whole Liquid</t>
  </si>
  <si>
    <t xml:space="preserve">Turkey Whole Chilled </t>
  </si>
  <si>
    <t>Poultry Subtotal:</t>
  </si>
  <si>
    <t>Vegetables</t>
  </si>
  <si>
    <t>Potato for Processing to Dehydrated</t>
  </si>
  <si>
    <t>Potatoes for Processing to Frozen</t>
  </si>
  <si>
    <t>Sweet Potatoes for Processing</t>
  </si>
  <si>
    <t>Tomato Paste</t>
  </si>
  <si>
    <t>Vegetables Subtotal:</t>
  </si>
  <si>
    <t>Peanut Butter</t>
  </si>
  <si>
    <t xml:space="preserve">Peanuts Raw Shelled </t>
  </si>
  <si>
    <t>Peanut Butter Subtotal:</t>
  </si>
  <si>
    <t>Delivery Months Available</t>
  </si>
  <si>
    <t>Total Cases</t>
  </si>
  <si>
    <t>Total $ Amount</t>
  </si>
  <si>
    <t>Fruits and Juice</t>
  </si>
  <si>
    <t>Applesauce Can 6 # 10 cans (Kosher)</t>
  </si>
  <si>
    <t>Applesauce Cups 96-4.5 oz cups</t>
  </si>
  <si>
    <t>Blueberries Wild Frozen, 8-3 lb bags</t>
  </si>
  <si>
    <t>Mixed Berry Cup 96-4 oz cups</t>
  </si>
  <si>
    <t>Mixed Fruit Ex LT Syrup 6 # 10 cans</t>
  </si>
  <si>
    <t>Peaches, Diced Ex Lt Syrup 6 #10 cans</t>
  </si>
  <si>
    <t>Peaches, Sliced, Frozen, 12-2 lb bags</t>
  </si>
  <si>
    <t xml:space="preserve">Raisins, Unsweetened, Individual Package 144/1.33 oz </t>
  </si>
  <si>
    <t>Strawberries Frozen - Sliced, 6-5 lb bags</t>
  </si>
  <si>
    <t>Strawberry Cup Frozen 96-4.5 oz cups</t>
  </si>
  <si>
    <t>Brocolli Frozen Pkg 30 lb.</t>
  </si>
  <si>
    <t>Carrots Diced Frozen 12-2 lb</t>
  </si>
  <si>
    <t>Corn Can 6 #10 cans (Kosher)</t>
  </si>
  <si>
    <t xml:space="preserve">Corn Frozen 12-2.5 lb </t>
  </si>
  <si>
    <t>Green Beans Frozen 12-2.5 lb</t>
  </si>
  <si>
    <t>Mixed Vegetables Frozen, 6-5 lb</t>
  </si>
  <si>
    <t>Potato Wedges 6-5 lb</t>
  </si>
  <si>
    <t>Potatoes Oven Fry 6-5 lb</t>
  </si>
  <si>
    <t>Sweet Potato,Crinkle Cut Oven Fries,Frozen, 6-5 lb</t>
  </si>
  <si>
    <t>Tomato Salsa Pouch 6-106 oz.</t>
  </si>
  <si>
    <t>Beans</t>
  </si>
  <si>
    <t>Beans Vegetarian Can-6# 10</t>
  </si>
  <si>
    <t>Dairy</t>
  </si>
  <si>
    <t>Cheese Sliced White 6/5 lb sleeves</t>
  </si>
  <si>
    <t>Cheese Sliced Yellow 6/5 lb sleeves</t>
  </si>
  <si>
    <t>Fish</t>
  </si>
  <si>
    <t>Beef 100% Patty Raw Frozen, 90/10 2 MMA 40 lb</t>
  </si>
  <si>
    <t>Beef Crumbles Frozen, W/SPP 40 lb</t>
  </si>
  <si>
    <t>Beef Fine Ground Frozen, 40 lb</t>
  </si>
  <si>
    <t>Beef Patties 100% Beef Cooked, Frozen, 2 MMA 40 lb</t>
  </si>
  <si>
    <t>Beef SPP 100% Patty Raw 85/15, Frozen,  2 MMA 40 lb</t>
  </si>
  <si>
    <t>Chicken Cut-Up Frozen 40 lb</t>
  </si>
  <si>
    <t>Chicken Diced 40 lb</t>
  </si>
  <si>
    <t>Chicken Fajita 30 lb</t>
  </si>
  <si>
    <t>Egg Patties, Cooked, 25 lb case</t>
  </si>
  <si>
    <t>Grilled Chicken Filet Unbreaded Frozen 30 lb</t>
  </si>
  <si>
    <t>Turkey Breast Deli 40 lb , (4-10 lb)</t>
  </si>
  <si>
    <t>Turkey Breast Deli Sliced 40 lb (8-5 lb)</t>
  </si>
  <si>
    <t>Turkey Roasts Frozen Count 32-48 lb</t>
  </si>
  <si>
    <t>Unseasoned Chicken Strips 30 lb, (3-10 lb)</t>
  </si>
  <si>
    <t>Sunflower Seed Butter, Smooth (Kosher)</t>
  </si>
  <si>
    <t>Estimated $/Case</t>
  </si>
  <si>
    <t>Beans Subtotal:</t>
  </si>
  <si>
    <t>Dairy Subtotal:</t>
  </si>
  <si>
    <t>Fruits and Juice Subtotal:</t>
  </si>
  <si>
    <t>September</t>
  </si>
  <si>
    <t>October</t>
  </si>
  <si>
    <t>August</t>
  </si>
  <si>
    <t>August &amp; November</t>
  </si>
  <si>
    <t>Sept. &amp; January</t>
  </si>
  <si>
    <t>Aug. &amp; January</t>
  </si>
  <si>
    <t>Oct., Dec. &amp; February</t>
  </si>
  <si>
    <t>Oct. &amp; January</t>
  </si>
  <si>
    <t>Remaining Balance of Entitlement Dollars:</t>
  </si>
  <si>
    <t xml:space="preserve"> Processing Order Amount:</t>
  </si>
  <si>
    <t>Fish Subtotal:</t>
  </si>
  <si>
    <t>Nuts and Seeds Subtotal:</t>
  </si>
  <si>
    <t>Nuts and Seeds</t>
  </si>
  <si>
    <t>Estimated $/pound</t>
  </si>
  <si>
    <t xml:space="preserve">Total $ Amount </t>
  </si>
  <si>
    <t>Estimated $/case</t>
  </si>
  <si>
    <t>Number of cases</t>
  </si>
  <si>
    <t>Turkey Thighs Boneless/Skinless</t>
  </si>
  <si>
    <t>Alaska Pollock, Frozen</t>
  </si>
  <si>
    <t>Instructions for USDA Foods Planning Worksheets</t>
  </si>
  <si>
    <t>Direct Delivery Order Amount:</t>
  </si>
  <si>
    <t xml:space="preserve">Processing Order Amount: </t>
  </si>
  <si>
    <t>Vegetables Subtotals:</t>
  </si>
  <si>
    <r>
      <rPr>
        <b/>
        <sz val="11"/>
        <rFont val="Calibri"/>
        <family val="2"/>
        <scheme val="minor"/>
      </rPr>
      <t>Click on the Processing Tab first, even if you do not plan on ordering any processing items</t>
    </r>
    <r>
      <rPr>
        <sz val="11"/>
        <color theme="1"/>
        <rFont val="Calibri"/>
        <family val="2"/>
        <scheme val="minor"/>
      </rPr>
      <t>.</t>
    </r>
  </si>
  <si>
    <t>3.</t>
  </si>
  <si>
    <t>2.</t>
  </si>
  <si>
    <t>1.</t>
  </si>
  <si>
    <t>4.</t>
  </si>
  <si>
    <t>5.</t>
  </si>
  <si>
    <t>6.</t>
  </si>
  <si>
    <t>7.</t>
  </si>
  <si>
    <t>8.</t>
  </si>
  <si>
    <t>If you are only ordering direct delivery items, click on the Direct Delivery tab.  Your entitlement balance will carry over to this tab.</t>
  </si>
  <si>
    <t>9.</t>
  </si>
  <si>
    <t>10.</t>
  </si>
  <si>
    <t>11.</t>
  </si>
  <si>
    <t>Notes</t>
  </si>
  <si>
    <t>If you are ordering USDA Foods pounds for further processing, continue with step 6. If you are not ordering pounds for further processing, continue on with step 8.</t>
  </si>
  <si>
    <r>
      <t xml:space="preserve">Tip:  </t>
    </r>
    <r>
      <rPr>
        <sz val="11"/>
        <color theme="1"/>
        <rFont val="Calibri"/>
        <family val="2"/>
        <scheme val="minor"/>
      </rPr>
      <t>Take a snip or print out the instructions before beginning for easier reference.</t>
    </r>
  </si>
  <si>
    <t>The Processing and Direct Delivery Worksheets are combined. They are on two separate tabs, but the formulas connect both worksheets.</t>
  </si>
  <si>
    <t>Enter the total amount allocated for the DoD and/or Unprocessed Produce Pilot in the green box. If you are not allocating any dollars to DoD or the Produce Pilot, skip this step.</t>
  </si>
  <si>
    <t xml:space="preserve">If you are only ordering USDA Foods for processing, once you complete this worksheet, you are finished. Use this as a guide to enter your orders in WBSCM.  </t>
  </si>
  <si>
    <t xml:space="preserve">Delivery months are listed on the left hand side of the worksheet. You only need to enter the total amount of cases you want to order for the whole year on this worksheet. </t>
  </si>
  <si>
    <t>Once in WBSCM, you will see the various delivery dates available when placing your orders. Use this as a guide to enter your orders in WBSCM.</t>
  </si>
  <si>
    <t>Since processors generally frontload pounds of USDA Foods, there will only be one date available in WBSCM for all further processed material codes.</t>
  </si>
  <si>
    <t>Pricing  in WBSCM constantly changes as it updates to the most recent purchase price daily. Use these worksheets as a guide to help you forcast your orders, but remember that the prices may differ as you enter your requests in WBSCM.</t>
  </si>
  <si>
    <t>Direct Delivery Order Amnount:</t>
  </si>
  <si>
    <t>Items that can be ordered for both further processing and direct delivery are highlighted in yellow.</t>
  </si>
  <si>
    <t>Beans Garbanzo Can-6 # 10 (Kosher)</t>
  </si>
  <si>
    <t>Pears Diced Ex LT Syrup 6 #10 cans  (Kosher)</t>
  </si>
  <si>
    <t>USDA Foods Worksheet for Direct Delivery Items for School Year 2024-25</t>
  </si>
  <si>
    <r>
      <t xml:space="preserve">Requests are due in Web-based Supply Chain Management (WBSCM) by </t>
    </r>
    <r>
      <rPr>
        <b/>
        <sz val="12"/>
        <color rgb="FFC00000"/>
        <rFont val="Calibri"/>
        <family val="2"/>
        <scheme val="minor"/>
      </rPr>
      <t>March 8, 2024</t>
    </r>
    <r>
      <rPr>
        <sz val="12"/>
        <rFont val="Calibri"/>
        <family val="2"/>
        <scheme val="minor"/>
      </rPr>
      <t>.</t>
    </r>
  </si>
  <si>
    <t>USDA Foods Worksheet for Further Processed Items for School Year 2024-25</t>
  </si>
  <si>
    <t>Enter your Total Entitlement Dollars for school year (SY) 2024-25 in the first blue box. This amount can be found by running your Entitlement Bonus Summary Report in Web Based Supply Chain Management (WBSCM) for SY 2025.</t>
  </si>
  <si>
    <t>Enter the number of pounds for each material code for all further processed USDA Foods you are ordering for SY 2024-25.  The worksheet will tally your orders, and carry over the total to the Direct Delivery worksheet.</t>
  </si>
  <si>
    <t xml:space="preserve">Enter the total number of cases for each material code for all direct delivery items you are ordering for School Year 2024-25. </t>
  </si>
  <si>
    <r>
      <t xml:space="preserve">Connecticut State Department of Education Program </t>
    </r>
    <r>
      <rPr>
        <sz val="8"/>
        <color theme="1"/>
        <rFont val="Symbol"/>
        <family val="1"/>
        <charset val="2"/>
      </rPr>
      <t xml:space="preserve">· </t>
    </r>
    <r>
      <rPr>
        <sz val="8"/>
        <color theme="1"/>
        <rFont val="Arial Narrow"/>
        <family val="2"/>
      </rPr>
      <t xml:space="preserve">Food Distribution Program </t>
    </r>
    <r>
      <rPr>
        <sz val="8"/>
        <color theme="1"/>
        <rFont val="Symbol"/>
        <family val="1"/>
        <charset val="2"/>
      </rPr>
      <t>·</t>
    </r>
    <r>
      <rPr>
        <sz val="8"/>
        <color theme="1"/>
        <rFont val="Arial Narrow"/>
        <family val="2"/>
      </rPr>
      <t xml:space="preserve"> February 2024</t>
    </r>
  </si>
  <si>
    <t>Total Amount Allocated for DOD and/or Produce Pilot for SY 2024-25:</t>
  </si>
  <si>
    <t>Aug. &amp; November</t>
  </si>
  <si>
    <t xml:space="preserve">October   </t>
  </si>
  <si>
    <t>Aug. &amp; December</t>
  </si>
  <si>
    <t xml:space="preserve">October </t>
  </si>
  <si>
    <t>Oct. &amp; December</t>
  </si>
  <si>
    <t>Grains</t>
  </si>
  <si>
    <t xml:space="preserve">Flour, bakers Hard Wheat, Unbleached                               </t>
  </si>
  <si>
    <t xml:space="preserve">Flour, bakers Hard Wheat, Hearth, Unbleached              </t>
  </si>
  <si>
    <t>Grains Subtotal:</t>
  </si>
  <si>
    <t>Total Entitlement Dollars for SY 2024-25:</t>
  </si>
  <si>
    <t>Remaining Entitlement Available for SY 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</si>
</sst>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8" formatCode="&quot;$&quot;#,##0.00_);[Red]\(&quot;$&quot;#,##0.00\)"/>
    <numFmt numFmtId="164" formatCode="&quot;$&quot;#,##0.00"/>
  </numFmts>
  <fonts count="17" x14ac:knownFonts="1">
    <font>
      <sz val="11"/>
      <color theme="1"/>
      <name val="Calibri"/>
      <family val="2"/>
      <scheme val="minor"/>
    </font>
    <font>
      <b/>
      <sz val="11"/>
      <color theme="1"/>
      <name val="Calibri"/>
      <family val="2"/>
      <scheme val="minor"/>
    </font>
    <font>
      <b/>
      <sz val="11"/>
      <name val="Calibri"/>
      <family val="2"/>
      <scheme val="minor"/>
    </font>
    <font>
      <b/>
      <sz val="14"/>
      <color theme="0"/>
      <name val="Calibri"/>
      <family val="2"/>
      <scheme val="minor"/>
    </font>
    <font>
      <sz val="14"/>
      <color theme="1"/>
      <name val="Calibri"/>
      <family val="2"/>
      <scheme val="minor"/>
    </font>
    <font>
      <sz val="8"/>
      <color theme="1"/>
      <name val="Arial Narrow"/>
      <family val="2"/>
    </font>
    <font>
      <sz val="8"/>
      <color theme="1"/>
      <name val="Symbol"/>
      <family val="1"/>
      <charset val="2"/>
    </font>
    <font>
      <sz val="10"/>
      <name val="Calibri"/>
      <family val="2"/>
      <scheme val="minor"/>
    </font>
    <font>
      <sz val="12"/>
      <color theme="1"/>
      <name val="Calibri"/>
      <family val="2"/>
      <scheme val="minor"/>
    </font>
    <font>
      <b/>
      <sz val="12"/>
      <color rgb="FFC00000"/>
      <name val="Calibri"/>
      <family val="2"/>
      <scheme val="minor"/>
    </font>
    <font>
      <sz val="12"/>
      <name val="Calibri"/>
      <family val="2"/>
      <scheme val="minor"/>
    </font>
    <font>
      <b/>
      <sz val="12"/>
      <name val="Calibri"/>
      <family val="2"/>
      <scheme val="minor"/>
    </font>
    <font>
      <b/>
      <sz val="12"/>
      <color rgb="FFFF0000"/>
      <name val="Calibri"/>
      <family val="2"/>
      <scheme val="minor"/>
    </font>
    <font>
      <b/>
      <sz val="12"/>
      <color theme="0"/>
      <name val="Calibri"/>
      <family val="2"/>
      <scheme val="minor"/>
    </font>
    <font>
      <b/>
      <sz val="16"/>
      <color theme="0"/>
      <name val="Calibri"/>
      <family val="2"/>
      <scheme val="minor"/>
    </font>
    <font>
      <b/>
      <sz val="12"/>
      <color theme="1"/>
      <name val="Calibri"/>
      <family val="2"/>
      <scheme val="minor"/>
    </font>
    <font>
      <i/>
      <sz val="12"/>
      <color theme="1"/>
      <name val="Calibri"/>
      <family val="2"/>
      <scheme val="minor"/>
    </font>
  </fonts>
  <fills count="11">
    <fill>
      <patternFill patternType="none"/>
    </fill>
    <fill>
      <patternFill patternType="gray125"/>
    </fill>
    <fill>
      <patternFill patternType="solid">
        <fgColor rgb="FF006600"/>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249977111117893"/>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
    <xf numFmtId="0" fontId="0" fillId="0" borderId="0"/>
  </cellStyleXfs>
  <cellXfs count="108">
    <xf numFmtId="0" fontId="0" fillId="0" borderId="0" xfId="0"/>
    <xf numFmtId="0" fontId="1" fillId="0" borderId="0" xfId="0" applyFont="1"/>
    <xf numFmtId="49" fontId="0" fillId="0" borderId="0" xfId="0" applyNumberFormat="1" applyAlignment="1">
      <alignment horizontal="left"/>
    </xf>
    <xf numFmtId="49" fontId="1" fillId="0" borderId="0" xfId="0" applyNumberFormat="1" applyFont="1" applyAlignment="1">
      <alignment horizontal="left"/>
    </xf>
    <xf numFmtId="0" fontId="4" fillId="0" borderId="0" xfId="0" applyFont="1" applyAlignment="1">
      <alignment horizontal="center" vertical="center"/>
    </xf>
    <xf numFmtId="0" fontId="0" fillId="0" borderId="0" xfId="0" applyAlignment="1">
      <alignment wrapText="1"/>
    </xf>
    <xf numFmtId="0" fontId="0" fillId="0" borderId="0" xfId="0" applyAlignment="1">
      <alignment horizontal="center" wrapText="1"/>
    </xf>
    <xf numFmtId="0" fontId="8" fillId="0" borderId="0" xfId="0" applyFont="1" applyAlignment="1">
      <alignment horizontal="left" wrapText="1"/>
    </xf>
    <xf numFmtId="0" fontId="8" fillId="0" borderId="0" xfId="0" applyFont="1" applyAlignment="1">
      <alignment wrapText="1"/>
    </xf>
    <xf numFmtId="7" fontId="11" fillId="0" borderId="0" xfId="0" quotePrefix="1" applyNumberFormat="1" applyFont="1" applyAlignment="1">
      <alignment horizontal="center" wrapText="1"/>
    </xf>
    <xf numFmtId="0" fontId="11" fillId="0" borderId="0" xfId="0" quotePrefix="1" applyFont="1" applyAlignment="1">
      <alignment wrapText="1"/>
    </xf>
    <xf numFmtId="0" fontId="11" fillId="0" borderId="0" xfId="0" applyFont="1" applyAlignment="1">
      <alignment horizontal="center" wrapText="1"/>
    </xf>
    <xf numFmtId="0" fontId="8" fillId="0" borderId="0" xfId="0" applyFont="1" applyAlignment="1">
      <alignment horizontal="center" wrapText="1"/>
    </xf>
    <xf numFmtId="0" fontId="11" fillId="4" borderId="1" xfId="0" applyFont="1" applyFill="1" applyBorder="1" applyAlignment="1">
      <alignment horizontal="center" wrapText="1"/>
    </xf>
    <xf numFmtId="0" fontId="10" fillId="0" borderId="0" xfId="0" quotePrefix="1" applyFont="1" applyAlignment="1">
      <alignment horizontal="center" wrapText="1"/>
    </xf>
    <xf numFmtId="0" fontId="13" fillId="2" borderId="2" xfId="0" applyFont="1" applyFill="1" applyBorder="1" applyAlignment="1">
      <alignment horizontal="center" wrapText="1"/>
    </xf>
    <xf numFmtId="0" fontId="13" fillId="2" borderId="2" xfId="0" quotePrefix="1" applyFont="1" applyFill="1" applyBorder="1" applyAlignment="1">
      <alignment horizontal="center" wrapText="1"/>
    </xf>
    <xf numFmtId="0" fontId="10" fillId="3" borderId="1" xfId="0" applyFont="1" applyFill="1" applyBorder="1" applyAlignment="1">
      <alignment horizontal="center" wrapText="1"/>
    </xf>
    <xf numFmtId="0" fontId="10" fillId="3" borderId="1" xfId="0" applyFont="1" applyFill="1" applyBorder="1" applyAlignment="1">
      <alignment wrapText="1"/>
    </xf>
    <xf numFmtId="7" fontId="11" fillId="3" borderId="1" xfId="0" applyNumberFormat="1" applyFont="1" applyFill="1" applyBorder="1" applyAlignment="1">
      <alignment wrapText="1"/>
    </xf>
    <xf numFmtId="1" fontId="10" fillId="6" borderId="1" xfId="0" quotePrefix="1" applyNumberFormat="1" applyFont="1" applyFill="1" applyBorder="1" applyAlignment="1" applyProtection="1">
      <alignment horizontal="center" wrapText="1"/>
      <protection locked="0"/>
    </xf>
    <xf numFmtId="7" fontId="10" fillId="3" borderId="1" xfId="0" quotePrefix="1" applyNumberFormat="1" applyFont="1" applyFill="1" applyBorder="1" applyAlignment="1">
      <alignment horizontal="center" wrapText="1"/>
    </xf>
    <xf numFmtId="0" fontId="10" fillId="3" borderId="0" xfId="0" applyFont="1" applyFill="1" applyAlignment="1">
      <alignment horizontal="center" wrapText="1"/>
    </xf>
    <xf numFmtId="7" fontId="11" fillId="4" borderId="2" xfId="0" quotePrefix="1" applyNumberFormat="1" applyFont="1" applyFill="1" applyBorder="1" applyAlignment="1">
      <alignment horizontal="center" wrapText="1"/>
    </xf>
    <xf numFmtId="0" fontId="11" fillId="3" borderId="0" xfId="0" applyFont="1" applyFill="1" applyAlignment="1">
      <alignment horizontal="center" wrapText="1"/>
    </xf>
    <xf numFmtId="0" fontId="11" fillId="3" borderId="0" xfId="0" quotePrefix="1" applyFont="1" applyFill="1" applyAlignment="1">
      <alignment wrapText="1"/>
    </xf>
    <xf numFmtId="7" fontId="11" fillId="3" borderId="0" xfId="0" quotePrefix="1" applyNumberFormat="1" applyFont="1" applyFill="1" applyAlignment="1">
      <alignment horizontal="center" wrapText="1"/>
    </xf>
    <xf numFmtId="1" fontId="10" fillId="3" borderId="0" xfId="0" quotePrefix="1" applyNumberFormat="1" applyFont="1" applyFill="1" applyAlignment="1">
      <alignment horizontal="center" wrapText="1"/>
    </xf>
    <xf numFmtId="0" fontId="13" fillId="2" borderId="1" xfId="0" applyFont="1" applyFill="1" applyBorder="1" applyAlignment="1">
      <alignment horizontal="center" wrapText="1"/>
    </xf>
    <xf numFmtId="0" fontId="10" fillId="0" borderId="1" xfId="0" applyFont="1" applyBorder="1" applyAlignment="1">
      <alignment horizontal="center" wrapText="1"/>
    </xf>
    <xf numFmtId="0" fontId="10" fillId="0" borderId="1" xfId="0" applyFont="1" applyBorder="1" applyAlignment="1">
      <alignment wrapText="1"/>
    </xf>
    <xf numFmtId="0" fontId="10" fillId="3" borderId="1" xfId="0" applyFont="1" applyFill="1" applyBorder="1" applyAlignment="1">
      <alignment horizontal="left" wrapText="1"/>
    </xf>
    <xf numFmtId="7" fontId="11" fillId="0" borderId="1" xfId="0" applyNumberFormat="1" applyFont="1" applyBorder="1" applyAlignment="1">
      <alignment wrapText="1"/>
    </xf>
    <xf numFmtId="7" fontId="10" fillId="0" borderId="1" xfId="0" quotePrefix="1" applyNumberFormat="1" applyFont="1" applyBorder="1" applyAlignment="1">
      <alignment horizontal="center" wrapText="1"/>
    </xf>
    <xf numFmtId="164" fontId="15" fillId="0" borderId="6" xfId="0" applyNumberFormat="1" applyFont="1" applyBorder="1" applyAlignment="1">
      <alignment horizontal="center" wrapText="1"/>
    </xf>
    <xf numFmtId="164" fontId="15" fillId="0" borderId="0" xfId="0" applyNumberFormat="1" applyFont="1" applyAlignment="1">
      <alignment horizontal="center" wrapText="1"/>
    </xf>
    <xf numFmtId="164" fontId="15" fillId="0" borderId="1" xfId="0" applyNumberFormat="1" applyFont="1" applyBorder="1" applyAlignment="1">
      <alignment horizontal="center" wrapText="1"/>
    </xf>
    <xf numFmtId="164" fontId="15" fillId="0" borderId="8" xfId="0" applyNumberFormat="1" applyFont="1" applyBorder="1" applyAlignment="1">
      <alignment horizontal="center" wrapText="1"/>
    </xf>
    <xf numFmtId="0" fontId="15" fillId="0" borderId="0" xfId="0" applyFont="1" applyAlignment="1">
      <alignment horizontal="right" wrapText="1"/>
    </xf>
    <xf numFmtId="8" fontId="8" fillId="0" borderId="0" xfId="0" applyNumberFormat="1" applyFont="1" applyAlignment="1">
      <alignment horizontal="center" wrapText="1"/>
    </xf>
    <xf numFmtId="164" fontId="8" fillId="0" borderId="1" xfId="0" applyNumberFormat="1" applyFont="1" applyBorder="1" applyAlignment="1">
      <alignment horizontal="center" wrapText="1"/>
    </xf>
    <xf numFmtId="164" fontId="8" fillId="0" borderId="0" xfId="0" applyNumberFormat="1" applyFont="1" applyAlignment="1">
      <alignment horizontal="center" wrapText="1"/>
    </xf>
    <xf numFmtId="0" fontId="11" fillId="4" borderId="5" xfId="0" applyFont="1" applyFill="1" applyBorder="1" applyAlignment="1">
      <alignment horizontal="center" wrapText="1"/>
    </xf>
    <xf numFmtId="0" fontId="8" fillId="0" borderId="6" xfId="0" applyFont="1" applyBorder="1" applyAlignment="1">
      <alignment horizontal="center" wrapText="1"/>
    </xf>
    <xf numFmtId="0" fontId="8" fillId="0" borderId="6" xfId="0" applyFont="1" applyBorder="1" applyAlignment="1">
      <alignment wrapText="1"/>
    </xf>
    <xf numFmtId="0" fontId="8" fillId="6" borderId="6" xfId="0" applyFont="1" applyFill="1" applyBorder="1" applyAlignment="1" applyProtection="1">
      <alignment horizontal="center" wrapText="1"/>
      <protection locked="0"/>
    </xf>
    <xf numFmtId="0" fontId="8" fillId="0" borderId="1" xfId="0" applyFont="1" applyBorder="1" applyAlignment="1">
      <alignment horizontal="center" wrapText="1"/>
    </xf>
    <xf numFmtId="0" fontId="15" fillId="0" borderId="0" xfId="0" applyFont="1" applyAlignment="1">
      <alignment wrapText="1"/>
    </xf>
    <xf numFmtId="0" fontId="15" fillId="4" borderId="1" xfId="0" applyFont="1" applyFill="1" applyBorder="1" applyAlignment="1">
      <alignment wrapText="1"/>
    </xf>
    <xf numFmtId="164" fontId="15" fillId="4" borderId="1" xfId="0" applyNumberFormat="1" applyFont="1" applyFill="1" applyBorder="1" applyAlignment="1">
      <alignment horizontal="center" wrapText="1"/>
    </xf>
    <xf numFmtId="0" fontId="15" fillId="0" borderId="0" xfId="0" applyFont="1" applyAlignment="1">
      <alignment horizontal="center" wrapText="1"/>
    </xf>
    <xf numFmtId="0" fontId="8" fillId="4" borderId="1" xfId="0" applyFont="1" applyFill="1" applyBorder="1" applyAlignment="1">
      <alignment wrapText="1"/>
    </xf>
    <xf numFmtId="0" fontId="8" fillId="6" borderId="1" xfId="0" applyFont="1" applyFill="1" applyBorder="1" applyAlignment="1" applyProtection="1">
      <alignment horizontal="center" wrapText="1"/>
      <protection locked="0"/>
    </xf>
    <xf numFmtId="0" fontId="8" fillId="0" borderId="8" xfId="0" applyFont="1" applyBorder="1" applyAlignment="1">
      <alignment horizontal="center" wrapText="1"/>
    </xf>
    <xf numFmtId="0" fontId="8" fillId="0" borderId="8" xfId="0" applyFont="1" applyBorder="1" applyAlignment="1">
      <alignment wrapText="1"/>
    </xf>
    <xf numFmtId="0" fontId="8" fillId="6" borderId="8" xfId="0" applyFont="1" applyFill="1" applyBorder="1" applyAlignment="1" applyProtection="1">
      <alignment horizontal="center" wrapText="1"/>
      <protection locked="0"/>
    </xf>
    <xf numFmtId="164" fontId="8" fillId="0" borderId="2" xfId="0" applyNumberFormat="1" applyFont="1" applyBorder="1" applyAlignment="1">
      <alignment horizontal="center" wrapText="1"/>
    </xf>
    <xf numFmtId="0" fontId="15" fillId="0" borderId="0" xfId="0" applyFont="1" applyAlignment="1">
      <alignment horizontal="left" wrapText="1"/>
    </xf>
    <xf numFmtId="0" fontId="16" fillId="0" borderId="6" xfId="0" applyFont="1" applyBorder="1" applyAlignment="1">
      <alignment horizontal="left" wrapText="1"/>
    </xf>
    <xf numFmtId="0" fontId="16" fillId="0" borderId="1" xfId="0" applyFont="1" applyBorder="1" applyAlignment="1">
      <alignment horizontal="left" wrapText="1"/>
    </xf>
    <xf numFmtId="0" fontId="16" fillId="0" borderId="0" xfId="0" applyFont="1" applyAlignment="1">
      <alignment horizontal="left" wrapText="1"/>
    </xf>
    <xf numFmtId="0" fontId="16" fillId="0" borderId="3" xfId="0" applyFont="1" applyBorder="1" applyAlignment="1">
      <alignment horizontal="left" wrapText="1"/>
    </xf>
    <xf numFmtId="0" fontId="16" fillId="0" borderId="8" xfId="0" applyFont="1" applyBorder="1" applyAlignment="1">
      <alignment horizontal="left" wrapText="1"/>
    </xf>
    <xf numFmtId="0" fontId="13" fillId="9" borderId="1" xfId="0" applyFont="1" applyFill="1" applyBorder="1" applyAlignment="1">
      <alignment horizontal="left" wrapText="1"/>
    </xf>
    <xf numFmtId="0" fontId="13" fillId="9" borderId="1" xfId="0" applyFont="1" applyFill="1" applyBorder="1" applyAlignment="1">
      <alignment horizontal="center" wrapText="1"/>
    </xf>
    <xf numFmtId="0" fontId="13" fillId="9" borderId="1" xfId="0" quotePrefix="1" applyFont="1" applyFill="1" applyBorder="1" applyAlignment="1">
      <alignment horizontal="center" wrapText="1"/>
    </xf>
    <xf numFmtId="0" fontId="13" fillId="9" borderId="2" xfId="0" applyFont="1" applyFill="1" applyBorder="1" applyAlignment="1">
      <alignment horizontal="left" wrapText="1"/>
    </xf>
    <xf numFmtId="0" fontId="13" fillId="9" borderId="2" xfId="0" applyFont="1" applyFill="1" applyBorder="1" applyAlignment="1">
      <alignment horizontal="center" wrapText="1"/>
    </xf>
    <xf numFmtId="0" fontId="13" fillId="9" borderId="2" xfId="0" quotePrefix="1" applyFont="1" applyFill="1" applyBorder="1" applyAlignment="1">
      <alignment horizontal="center" wrapText="1"/>
    </xf>
    <xf numFmtId="8" fontId="8" fillId="4" borderId="1" xfId="0" applyNumberFormat="1" applyFont="1" applyFill="1" applyBorder="1" applyAlignment="1">
      <alignment horizontal="center" wrapText="1"/>
    </xf>
    <xf numFmtId="8" fontId="8" fillId="5" borderId="1" xfId="0" applyNumberFormat="1" applyFont="1" applyFill="1" applyBorder="1" applyAlignment="1">
      <alignment horizontal="center" wrapText="1"/>
    </xf>
    <xf numFmtId="8" fontId="8" fillId="8" borderId="1" xfId="0" applyNumberFormat="1" applyFont="1" applyFill="1" applyBorder="1" applyAlignment="1">
      <alignment horizontal="center" wrapText="1"/>
    </xf>
    <xf numFmtId="0" fontId="11" fillId="0" borderId="0" xfId="0" quotePrefix="1" applyFont="1" applyAlignment="1">
      <alignment horizontal="right" wrapText="1"/>
    </xf>
    <xf numFmtId="8" fontId="8" fillId="0" borderId="0" xfId="0" applyNumberFormat="1" applyFont="1" applyAlignment="1">
      <alignment wrapText="1"/>
    </xf>
    <xf numFmtId="164" fontId="8" fillId="0" borderId="0" xfId="0" applyNumberFormat="1" applyFont="1" applyAlignment="1">
      <alignment wrapText="1"/>
    </xf>
    <xf numFmtId="7" fontId="10" fillId="7" borderId="1" xfId="0" quotePrefix="1" applyNumberFormat="1" applyFont="1" applyFill="1" applyBorder="1" applyAlignment="1" applyProtection="1">
      <alignment horizontal="center" wrapText="1"/>
      <protection locked="0"/>
    </xf>
    <xf numFmtId="7" fontId="10" fillId="4" borderId="1" xfId="0" quotePrefix="1" applyNumberFormat="1" applyFont="1" applyFill="1" applyBorder="1" applyAlignment="1" applyProtection="1">
      <alignment horizontal="center" wrapText="1"/>
      <protection locked="0"/>
    </xf>
    <xf numFmtId="164" fontId="8" fillId="10" borderId="1" xfId="0" applyNumberFormat="1" applyFont="1" applyFill="1" applyBorder="1" applyAlignment="1">
      <alignment horizontal="center" wrapText="1"/>
    </xf>
    <xf numFmtId="0" fontId="7" fillId="0" borderId="0" xfId="0" applyFont="1" applyAlignment="1">
      <alignment wrapText="1"/>
    </xf>
    <xf numFmtId="0" fontId="10" fillId="0" borderId="0" xfId="0" applyFont="1" applyAlignment="1">
      <alignment horizontal="center" wrapText="1"/>
    </xf>
    <xf numFmtId="7" fontId="10" fillId="0" borderId="0" xfId="0" quotePrefix="1" applyNumberFormat="1" applyFont="1" applyAlignment="1">
      <alignment horizontal="center" wrapText="1"/>
    </xf>
    <xf numFmtId="0" fontId="11" fillId="0" borderId="0" xfId="0" applyFont="1" applyAlignment="1">
      <alignment wrapText="1"/>
    </xf>
    <xf numFmtId="0" fontId="11" fillId="0" borderId="0" xfId="0" applyFont="1" applyAlignment="1">
      <alignment horizontal="right" wrapText="1"/>
    </xf>
    <xf numFmtId="7" fontId="10" fillId="5" borderId="1" xfId="0" quotePrefix="1" applyNumberFormat="1" applyFont="1" applyFill="1" applyBorder="1" applyAlignment="1">
      <alignment horizontal="center" wrapText="1"/>
    </xf>
    <xf numFmtId="7" fontId="10" fillId="10" borderId="1" xfId="0" quotePrefix="1" applyNumberFormat="1" applyFont="1" applyFill="1" applyBorder="1" applyAlignment="1">
      <alignment horizontal="center" wrapText="1"/>
    </xf>
    <xf numFmtId="0" fontId="12" fillId="0" borderId="0" xfId="0" applyFont="1" applyAlignment="1">
      <alignment horizontal="center" wrapText="1"/>
    </xf>
    <xf numFmtId="0" fontId="10" fillId="0" borderId="0" xfId="0" applyFont="1" applyAlignment="1">
      <alignment wrapText="1"/>
    </xf>
    <xf numFmtId="8" fontId="10" fillId="5" borderId="1" xfId="0" quotePrefix="1" applyNumberFormat="1" applyFont="1" applyFill="1" applyBorder="1" applyAlignment="1">
      <alignment horizontal="center" wrapText="1"/>
    </xf>
    <xf numFmtId="0" fontId="0" fillId="0" borderId="0" xfId="0" applyAlignment="1">
      <alignment horizontal="left" wrapText="1"/>
    </xf>
    <xf numFmtId="0" fontId="3" fillId="2" borderId="0" xfId="0" applyFont="1" applyFill="1" applyAlignment="1">
      <alignment horizontal="center" vertical="center"/>
    </xf>
    <xf numFmtId="0" fontId="1" fillId="0" borderId="0" xfId="0" applyFont="1" applyAlignment="1">
      <alignment horizontal="left"/>
    </xf>
    <xf numFmtId="0" fontId="5" fillId="0" borderId="0" xfId="0" applyFont="1" applyAlignment="1">
      <alignment horizontal="center"/>
    </xf>
    <xf numFmtId="0" fontId="14" fillId="2" borderId="0" xfId="0" applyFont="1" applyFill="1" applyAlignment="1">
      <alignment horizontal="center" wrapText="1"/>
    </xf>
    <xf numFmtId="0" fontId="8" fillId="0" borderId="0" xfId="0" applyFont="1" applyAlignment="1">
      <alignment horizontal="left" wrapText="1"/>
    </xf>
    <xf numFmtId="0" fontId="11" fillId="0" borderId="0" xfId="0" quotePrefix="1" applyFont="1" applyAlignment="1">
      <alignment horizontal="right" wrapText="1"/>
    </xf>
    <xf numFmtId="0" fontId="11" fillId="0" borderId="7" xfId="0" quotePrefix="1" applyFont="1" applyBorder="1" applyAlignment="1">
      <alignment horizontal="right" wrapText="1"/>
    </xf>
    <xf numFmtId="0" fontId="11" fillId="4" borderId="3" xfId="0" applyFont="1" applyFill="1" applyBorder="1" applyAlignment="1">
      <alignment horizontal="right" wrapText="1"/>
    </xf>
    <xf numFmtId="0" fontId="11" fillId="4" borderId="9" xfId="0" applyFont="1" applyFill="1" applyBorder="1" applyAlignment="1">
      <alignment horizontal="right" wrapText="1"/>
    </xf>
    <xf numFmtId="0" fontId="11" fillId="4" borderId="4" xfId="0" applyFont="1" applyFill="1" applyBorder="1" applyAlignment="1">
      <alignment horizontal="right" wrapText="1"/>
    </xf>
    <xf numFmtId="0" fontId="11" fillId="0" borderId="0" xfId="0" applyFont="1" applyAlignment="1">
      <alignment horizontal="right" wrapText="1"/>
    </xf>
    <xf numFmtId="0" fontId="11" fillId="0" borderId="7" xfId="0" applyFont="1" applyBorder="1" applyAlignment="1">
      <alignment horizontal="right" wrapText="1"/>
    </xf>
    <xf numFmtId="0" fontId="3" fillId="9" borderId="0" xfId="0" applyFont="1" applyFill="1" applyAlignment="1">
      <alignment horizontal="center" vertical="center" wrapText="1"/>
    </xf>
    <xf numFmtId="0" fontId="15" fillId="4" borderId="3" xfId="0" applyFont="1" applyFill="1" applyBorder="1" applyAlignment="1">
      <alignment horizontal="right" wrapText="1"/>
    </xf>
    <xf numFmtId="0" fontId="15" fillId="4" borderId="4" xfId="0" applyFont="1" applyFill="1" applyBorder="1" applyAlignment="1">
      <alignment horizontal="right" wrapText="1"/>
    </xf>
    <xf numFmtId="0" fontId="15" fillId="4" borderId="1" xfId="0" applyFont="1" applyFill="1" applyBorder="1" applyAlignment="1">
      <alignment horizontal="right" wrapText="1"/>
    </xf>
    <xf numFmtId="164" fontId="15" fillId="4" borderId="1" xfId="0" applyNumberFormat="1" applyFont="1" applyFill="1" applyBorder="1" applyAlignment="1">
      <alignment horizontal="right" wrapText="1"/>
    </xf>
    <xf numFmtId="0" fontId="15" fillId="0" borderId="0" xfId="0" applyFont="1" applyAlignment="1">
      <alignment horizontal="right" wrapText="1"/>
    </xf>
    <xf numFmtId="0" fontId="15" fillId="0" borderId="7" xfId="0" applyFont="1" applyBorder="1" applyAlignment="1">
      <alignment horizontal="right" wrapText="1"/>
    </xf>
  </cellXfs>
  <cellStyles count="1">
    <cellStyle name="Normal" xfId="0" builtinId="0"/>
  </cellStyles>
  <dxfs count="0"/>
  <tableStyles count="0" defaultTableStyle="TableStyleMedium2" defaultPivotStyle="PivotStyleLight16"/>
  <colors>
    <mruColors>
      <color rgb="FF0066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8"/>
  <sheetViews>
    <sheetView showGridLines="0" tabSelected="1" topLeftCell="A16" zoomScale="124" zoomScaleNormal="124" zoomScaleSheetLayoutView="100" workbookViewId="0">
      <selection activeCell="A48" sqref="A48:J48"/>
    </sheetView>
  </sheetViews>
  <sheetFormatPr defaultColWidth="0" defaultRowHeight="15" zeroHeight="1" x14ac:dyDescent="0.25"/>
  <cols>
    <col min="1" max="1" width="4.5703125" style="2" customWidth="1"/>
    <col min="2" max="10" width="9.140625" customWidth="1"/>
    <col min="11" max="16384" width="9.140625" hidden="1"/>
  </cols>
  <sheetData>
    <row r="1" spans="1:10" x14ac:dyDescent="0.25"/>
    <row r="2" spans="1:10" s="4" customFormat="1" ht="20.100000000000001" customHeight="1" x14ac:dyDescent="0.25">
      <c r="A2" s="89" t="s">
        <v>101</v>
      </c>
      <c r="B2" s="89"/>
      <c r="C2" s="89"/>
      <c r="D2" s="89"/>
      <c r="E2" s="89"/>
      <c r="F2" s="89"/>
      <c r="G2" s="89"/>
      <c r="H2" s="89"/>
      <c r="I2" s="89"/>
      <c r="J2" s="89"/>
    </row>
    <row r="3" spans="1:10" x14ac:dyDescent="0.25">
      <c r="B3" s="1"/>
    </row>
    <row r="4" spans="1:10" x14ac:dyDescent="0.25">
      <c r="A4" s="90" t="s">
        <v>120</v>
      </c>
      <c r="B4" s="90"/>
      <c r="C4" s="90"/>
      <c r="D4" s="90"/>
      <c r="E4" s="90"/>
      <c r="F4" s="90"/>
      <c r="G4" s="90"/>
      <c r="H4" s="90"/>
      <c r="I4" s="90"/>
      <c r="J4" s="90"/>
    </row>
    <row r="5" spans="1:10" x14ac:dyDescent="0.25">
      <c r="B5" s="1"/>
    </row>
    <row r="6" spans="1:10" x14ac:dyDescent="0.25">
      <c r="A6" s="2" t="s">
        <v>108</v>
      </c>
      <c r="B6" s="88" t="s">
        <v>121</v>
      </c>
      <c r="C6" s="88"/>
      <c r="D6" s="88"/>
      <c r="E6" s="88"/>
      <c r="F6" s="88"/>
      <c r="G6" s="88"/>
      <c r="H6" s="88"/>
      <c r="I6" s="88"/>
      <c r="J6" s="88"/>
    </row>
    <row r="7" spans="1:10" x14ac:dyDescent="0.25">
      <c r="B7" s="88"/>
      <c r="C7" s="88"/>
      <c r="D7" s="88"/>
      <c r="E7" s="88"/>
      <c r="F7" s="88"/>
      <c r="G7" s="88"/>
      <c r="H7" s="88"/>
      <c r="I7" s="88"/>
      <c r="J7" s="88"/>
    </row>
    <row r="8" spans="1:10" ht="9.9499999999999993" customHeight="1" x14ac:dyDescent="0.25"/>
    <row r="9" spans="1:10" x14ac:dyDescent="0.25">
      <c r="A9" s="2" t="s">
        <v>107</v>
      </c>
      <c r="B9" t="s">
        <v>105</v>
      </c>
    </row>
    <row r="10" spans="1:10" ht="9.9499999999999993" customHeight="1" x14ac:dyDescent="0.25"/>
    <row r="11" spans="1:10" x14ac:dyDescent="0.25">
      <c r="A11" s="2" t="s">
        <v>106</v>
      </c>
      <c r="B11" s="88" t="s">
        <v>135</v>
      </c>
      <c r="C11" s="88"/>
      <c r="D11" s="88"/>
      <c r="E11" s="88"/>
      <c r="F11" s="88"/>
      <c r="G11" s="88"/>
      <c r="H11" s="88"/>
      <c r="I11" s="88"/>
      <c r="J11" s="88"/>
    </row>
    <row r="12" spans="1:10" ht="15" customHeight="1" x14ac:dyDescent="0.25">
      <c r="B12" s="88"/>
      <c r="C12" s="88"/>
      <c r="D12" s="88"/>
      <c r="E12" s="88"/>
      <c r="F12" s="88"/>
      <c r="G12" s="88"/>
      <c r="H12" s="88"/>
      <c r="I12" s="88"/>
      <c r="J12" s="88"/>
    </row>
    <row r="13" spans="1:10" x14ac:dyDescent="0.25">
      <c r="B13" s="88"/>
      <c r="C13" s="88"/>
      <c r="D13" s="88"/>
      <c r="E13" s="88"/>
      <c r="F13" s="88"/>
      <c r="G13" s="88"/>
      <c r="H13" s="88"/>
      <c r="I13" s="88"/>
      <c r="J13" s="88"/>
    </row>
    <row r="14" spans="1:10" ht="9.9499999999999993" customHeight="1" x14ac:dyDescent="0.25"/>
    <row r="15" spans="1:10" x14ac:dyDescent="0.25">
      <c r="A15" s="2" t="s">
        <v>109</v>
      </c>
      <c r="B15" s="88" t="s">
        <v>122</v>
      </c>
      <c r="C15" s="88"/>
      <c r="D15" s="88"/>
      <c r="E15" s="88"/>
      <c r="F15" s="88"/>
      <c r="G15" s="88"/>
      <c r="H15" s="88"/>
      <c r="I15" s="88"/>
      <c r="J15" s="88"/>
    </row>
    <row r="16" spans="1:10" x14ac:dyDescent="0.25">
      <c r="B16" s="88"/>
      <c r="C16" s="88"/>
      <c r="D16" s="88"/>
      <c r="E16" s="88"/>
      <c r="F16" s="88"/>
      <c r="G16" s="88"/>
      <c r="H16" s="88"/>
      <c r="I16" s="88"/>
      <c r="J16" s="88"/>
    </row>
    <row r="17" spans="1:10" ht="9.9499999999999993" customHeight="1" x14ac:dyDescent="0.25"/>
    <row r="18" spans="1:10" x14ac:dyDescent="0.25">
      <c r="A18" s="2" t="s">
        <v>110</v>
      </c>
      <c r="B18" s="88" t="s">
        <v>119</v>
      </c>
      <c r="C18" s="88"/>
      <c r="D18" s="88"/>
      <c r="E18" s="88"/>
      <c r="F18" s="88"/>
      <c r="G18" s="88"/>
      <c r="H18" s="88"/>
      <c r="I18" s="88"/>
      <c r="J18" s="88"/>
    </row>
    <row r="19" spans="1:10" x14ac:dyDescent="0.25">
      <c r="B19" s="88"/>
      <c r="C19" s="88"/>
      <c r="D19" s="88"/>
      <c r="E19" s="88"/>
      <c r="F19" s="88"/>
      <c r="G19" s="88"/>
      <c r="H19" s="88"/>
      <c r="I19" s="88"/>
      <c r="J19" s="88"/>
    </row>
    <row r="20" spans="1:10" ht="9.9499999999999993" customHeight="1" x14ac:dyDescent="0.25"/>
    <row r="21" spans="1:10" x14ac:dyDescent="0.25">
      <c r="A21" s="2" t="s">
        <v>111</v>
      </c>
      <c r="B21" s="88" t="s">
        <v>136</v>
      </c>
      <c r="C21" s="88"/>
      <c r="D21" s="88"/>
      <c r="E21" s="88"/>
      <c r="F21" s="88"/>
      <c r="G21" s="88"/>
      <c r="H21" s="88"/>
      <c r="I21" s="88"/>
      <c r="J21" s="88"/>
    </row>
    <row r="22" spans="1:10" x14ac:dyDescent="0.25">
      <c r="B22" s="88"/>
      <c r="C22" s="88"/>
      <c r="D22" s="88"/>
      <c r="E22" s="88"/>
      <c r="F22" s="88"/>
      <c r="G22" s="88"/>
      <c r="H22" s="88"/>
      <c r="I22" s="88"/>
      <c r="J22" s="88"/>
    </row>
    <row r="23" spans="1:10" x14ac:dyDescent="0.25">
      <c r="B23" s="88"/>
      <c r="C23" s="88"/>
      <c r="D23" s="88"/>
      <c r="E23" s="88"/>
      <c r="F23" s="88"/>
      <c r="G23" s="88"/>
      <c r="H23" s="88"/>
      <c r="I23" s="88"/>
      <c r="J23" s="88"/>
    </row>
    <row r="24" spans="1:10" ht="9.9499999999999993" customHeight="1" x14ac:dyDescent="0.25"/>
    <row r="25" spans="1:10" x14ac:dyDescent="0.25">
      <c r="A25" s="2" t="s">
        <v>112</v>
      </c>
      <c r="B25" s="88" t="s">
        <v>123</v>
      </c>
      <c r="C25" s="88"/>
      <c r="D25" s="88"/>
      <c r="E25" s="88"/>
      <c r="F25" s="88"/>
      <c r="G25" s="88"/>
      <c r="H25" s="88"/>
      <c r="I25" s="88"/>
      <c r="J25" s="88"/>
    </row>
    <row r="26" spans="1:10" x14ac:dyDescent="0.25">
      <c r="B26" s="88"/>
      <c r="C26" s="88"/>
      <c r="D26" s="88"/>
      <c r="E26" s="88"/>
      <c r="F26" s="88"/>
      <c r="G26" s="88"/>
      <c r="H26" s="88"/>
      <c r="I26" s="88"/>
      <c r="J26" s="88"/>
    </row>
    <row r="27" spans="1:10" ht="9.9499999999999993" customHeight="1" x14ac:dyDescent="0.25"/>
    <row r="28" spans="1:10" x14ac:dyDescent="0.25">
      <c r="A28" s="2" t="s">
        <v>113</v>
      </c>
      <c r="B28" s="88" t="s">
        <v>114</v>
      </c>
      <c r="C28" s="88"/>
      <c r="D28" s="88"/>
      <c r="E28" s="88"/>
      <c r="F28" s="88"/>
      <c r="G28" s="88"/>
      <c r="H28" s="88"/>
      <c r="I28" s="88"/>
      <c r="J28" s="88"/>
    </row>
    <row r="29" spans="1:10" x14ac:dyDescent="0.25">
      <c r="B29" s="88"/>
      <c r="C29" s="88"/>
      <c r="D29" s="88"/>
      <c r="E29" s="88"/>
      <c r="F29" s="88"/>
      <c r="G29" s="88"/>
      <c r="H29" s="88"/>
      <c r="I29" s="88"/>
      <c r="J29" s="88"/>
    </row>
    <row r="30" spans="1:10" ht="9.9499999999999993" customHeight="1" x14ac:dyDescent="0.25"/>
    <row r="31" spans="1:10" x14ac:dyDescent="0.25">
      <c r="A31" s="2" t="s">
        <v>115</v>
      </c>
      <c r="B31" s="88" t="s">
        <v>137</v>
      </c>
      <c r="C31" s="88"/>
      <c r="D31" s="88"/>
      <c r="E31" s="88"/>
      <c r="F31" s="88"/>
      <c r="G31" s="88"/>
      <c r="H31" s="88"/>
      <c r="I31" s="88"/>
      <c r="J31" s="88"/>
    </row>
    <row r="32" spans="1:10" x14ac:dyDescent="0.25">
      <c r="B32" s="88"/>
      <c r="C32" s="88"/>
      <c r="D32" s="88"/>
      <c r="E32" s="88"/>
      <c r="F32" s="88"/>
      <c r="G32" s="88"/>
      <c r="H32" s="88"/>
      <c r="I32" s="88"/>
      <c r="J32" s="88"/>
    </row>
    <row r="33" spans="1:10" ht="9.9499999999999993" customHeight="1" x14ac:dyDescent="0.25"/>
    <row r="34" spans="1:10" x14ac:dyDescent="0.25">
      <c r="A34" s="2" t="s">
        <v>116</v>
      </c>
      <c r="B34" s="88" t="s">
        <v>124</v>
      </c>
      <c r="C34" s="88"/>
      <c r="D34" s="88"/>
      <c r="E34" s="88"/>
      <c r="F34" s="88"/>
      <c r="G34" s="88"/>
      <c r="H34" s="88"/>
      <c r="I34" s="88"/>
      <c r="J34" s="88"/>
    </row>
    <row r="35" spans="1:10" x14ac:dyDescent="0.25">
      <c r="B35" s="88"/>
      <c r="C35" s="88"/>
      <c r="D35" s="88"/>
      <c r="E35" s="88"/>
      <c r="F35" s="88"/>
      <c r="G35" s="88"/>
      <c r="H35" s="88"/>
      <c r="I35" s="88"/>
      <c r="J35" s="88"/>
    </row>
    <row r="36" spans="1:10" ht="9.9499999999999993" customHeight="1" x14ac:dyDescent="0.25"/>
    <row r="37" spans="1:10" x14ac:dyDescent="0.25">
      <c r="A37" s="2" t="s">
        <v>117</v>
      </c>
      <c r="B37" s="88" t="s">
        <v>125</v>
      </c>
      <c r="C37" s="88"/>
      <c r="D37" s="88"/>
      <c r="E37" s="88"/>
      <c r="F37" s="88"/>
      <c r="G37" s="88"/>
      <c r="H37" s="88"/>
      <c r="I37" s="88"/>
      <c r="J37" s="88"/>
    </row>
    <row r="38" spans="1:10" x14ac:dyDescent="0.25">
      <c r="B38" s="88"/>
      <c r="C38" s="88"/>
      <c r="D38" s="88"/>
      <c r="E38" s="88"/>
      <c r="F38" s="88"/>
      <c r="G38" s="88"/>
      <c r="H38" s="88"/>
      <c r="I38" s="88"/>
      <c r="J38" s="88"/>
    </row>
    <row r="39" spans="1:10" x14ac:dyDescent="0.25"/>
    <row r="40" spans="1:10" x14ac:dyDescent="0.25">
      <c r="A40" s="3" t="s">
        <v>118</v>
      </c>
    </row>
    <row r="41" spans="1:10" x14ac:dyDescent="0.25">
      <c r="A41" s="88" t="s">
        <v>127</v>
      </c>
      <c r="B41" s="88"/>
      <c r="C41" s="88"/>
      <c r="D41" s="88"/>
      <c r="E41" s="88"/>
      <c r="F41" s="88"/>
      <c r="G41" s="88"/>
      <c r="H41" s="88"/>
      <c r="I41" s="88"/>
      <c r="J41" s="88"/>
    </row>
    <row r="42" spans="1:10" x14ac:dyDescent="0.25">
      <c r="A42" s="88"/>
      <c r="B42" s="88"/>
      <c r="C42" s="88"/>
      <c r="D42" s="88"/>
      <c r="E42" s="88"/>
      <c r="F42" s="88"/>
      <c r="G42" s="88"/>
      <c r="H42" s="88"/>
      <c r="I42" s="88"/>
      <c r="J42" s="88"/>
    </row>
    <row r="43" spans="1:10" x14ac:dyDescent="0.25">
      <c r="A43" s="88"/>
      <c r="B43" s="88"/>
      <c r="C43" s="88"/>
      <c r="D43" s="88"/>
      <c r="E43" s="88"/>
      <c r="F43" s="88"/>
      <c r="G43" s="88"/>
      <c r="H43" s="88"/>
      <c r="I43" s="88"/>
      <c r="J43" s="88"/>
    </row>
    <row r="44" spans="1:10" x14ac:dyDescent="0.25"/>
    <row r="45" spans="1:10" x14ac:dyDescent="0.25">
      <c r="A45" s="88" t="s">
        <v>126</v>
      </c>
      <c r="B45" s="88"/>
      <c r="C45" s="88"/>
      <c r="D45" s="88"/>
      <c r="E45" s="88"/>
      <c r="F45" s="88"/>
      <c r="G45" s="88"/>
      <c r="H45" s="88"/>
      <c r="I45" s="88"/>
      <c r="J45" s="88"/>
    </row>
    <row r="46" spans="1:10" x14ac:dyDescent="0.25">
      <c r="A46" s="88"/>
      <c r="B46" s="88"/>
      <c r="C46" s="88"/>
      <c r="D46" s="88"/>
      <c r="E46" s="88"/>
      <c r="F46" s="88"/>
      <c r="G46" s="88"/>
      <c r="H46" s="88"/>
      <c r="I46" s="88"/>
      <c r="J46" s="88"/>
    </row>
    <row r="47" spans="1:10" x14ac:dyDescent="0.25"/>
    <row r="48" spans="1:10" x14ac:dyDescent="0.25">
      <c r="A48" s="91" t="s">
        <v>138</v>
      </c>
      <c r="B48" s="91"/>
      <c r="C48" s="91"/>
      <c r="D48" s="91"/>
      <c r="E48" s="91"/>
      <c r="F48" s="91"/>
      <c r="G48" s="91"/>
      <c r="H48" s="91"/>
      <c r="I48" s="91"/>
      <c r="J48" s="91"/>
    </row>
  </sheetData>
  <sheetProtection selectLockedCells="1"/>
  <mergeCells count="15">
    <mergeCell ref="A45:J46"/>
    <mergeCell ref="A2:J2"/>
    <mergeCell ref="A4:J4"/>
    <mergeCell ref="B37:J38"/>
    <mergeCell ref="A48:J48"/>
    <mergeCell ref="B25:J26"/>
    <mergeCell ref="B28:J29"/>
    <mergeCell ref="B31:J32"/>
    <mergeCell ref="B34:J35"/>
    <mergeCell ref="A41:J43"/>
    <mergeCell ref="B6:J7"/>
    <mergeCell ref="B11:J13"/>
    <mergeCell ref="B15:J16"/>
    <mergeCell ref="B18:J19"/>
    <mergeCell ref="B21:J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6"/>
  <sheetViews>
    <sheetView showGridLines="0" topLeftCell="A2" zoomScaleNormal="100" zoomScaleSheetLayoutView="100" workbookViewId="0">
      <selection activeCell="E19" sqref="E19"/>
    </sheetView>
  </sheetViews>
  <sheetFormatPr defaultColWidth="0" defaultRowHeight="15" zeroHeight="1" x14ac:dyDescent="0.25"/>
  <cols>
    <col min="1" max="1" width="2.140625" style="5" customWidth="1"/>
    <col min="2" max="2" width="16.28515625" style="6" customWidth="1"/>
    <col min="3" max="3" width="40.28515625" style="5" customWidth="1"/>
    <col min="4" max="4" width="12.42578125" style="5" customWidth="1"/>
    <col min="5" max="5" width="20.140625" style="6" bestFit="1" customWidth="1"/>
    <col min="6" max="6" width="40.5703125" style="6" customWidth="1"/>
    <col min="7" max="16384" width="8.7109375" style="5" hidden="1"/>
  </cols>
  <sheetData>
    <row r="1" spans="1:6" ht="21" x14ac:dyDescent="0.35">
      <c r="A1" s="92" t="s">
        <v>134</v>
      </c>
      <c r="B1" s="92"/>
      <c r="C1" s="92"/>
      <c r="D1" s="92"/>
      <c r="E1" s="92"/>
      <c r="F1" s="92"/>
    </row>
    <row r="2" spans="1:6" x14ac:dyDescent="0.25">
      <c r="A2" s="78"/>
    </row>
    <row r="3" spans="1:6" x14ac:dyDescent="0.25">
      <c r="A3" s="78"/>
    </row>
    <row r="4" spans="1:6" s="8" customFormat="1" ht="15.75" x14ac:dyDescent="0.25">
      <c r="A4" s="93" t="s">
        <v>133</v>
      </c>
      <c r="B4" s="93"/>
      <c r="C4" s="93"/>
      <c r="D4" s="93"/>
      <c r="E4" s="93"/>
      <c r="F4" s="93"/>
    </row>
    <row r="5" spans="1:6" ht="15.75" x14ac:dyDescent="0.25">
      <c r="A5" s="8"/>
      <c r="B5" s="12"/>
      <c r="C5" s="8"/>
      <c r="D5" s="8"/>
      <c r="E5" s="12"/>
      <c r="F5" s="12"/>
    </row>
    <row r="6" spans="1:6" ht="15.75" customHeight="1" x14ac:dyDescent="0.25">
      <c r="A6" s="8"/>
      <c r="B6" s="79"/>
      <c r="C6" s="94" t="s">
        <v>149</v>
      </c>
      <c r="D6" s="94"/>
      <c r="E6" s="95"/>
      <c r="F6" s="75">
        <v>0</v>
      </c>
    </row>
    <row r="7" spans="1:6" ht="15.75" x14ac:dyDescent="0.25">
      <c r="A7" s="8"/>
      <c r="B7" s="79"/>
      <c r="C7" s="72"/>
      <c r="D7" s="72"/>
      <c r="E7" s="9"/>
      <c r="F7" s="80"/>
    </row>
    <row r="8" spans="1:6" ht="15.75" customHeight="1" x14ac:dyDescent="0.25">
      <c r="A8" s="8"/>
      <c r="B8" s="10"/>
      <c r="C8" s="94" t="s">
        <v>139</v>
      </c>
      <c r="D8" s="94"/>
      <c r="E8" s="95"/>
      <c r="F8" s="76">
        <v>0</v>
      </c>
    </row>
    <row r="9" spans="1:6" ht="15.75" x14ac:dyDescent="0.25">
      <c r="A9" s="8"/>
      <c r="B9" s="79"/>
      <c r="C9" s="72"/>
      <c r="D9" s="72"/>
      <c r="E9" s="9"/>
      <c r="F9" s="80"/>
    </row>
    <row r="10" spans="1:6" ht="15.75" x14ac:dyDescent="0.25">
      <c r="A10" s="8"/>
      <c r="B10" s="81"/>
      <c r="C10" s="99" t="s">
        <v>91</v>
      </c>
      <c r="D10" s="99"/>
      <c r="E10" s="100"/>
      <c r="F10" s="83">
        <f>SUM(F23+F27+F34+F42+F49+F57+F66)</f>
        <v>0</v>
      </c>
    </row>
    <row r="11" spans="1:6" ht="15.75" x14ac:dyDescent="0.25">
      <c r="A11" s="8"/>
      <c r="B11" s="81"/>
      <c r="C11" s="82"/>
      <c r="D11" s="82"/>
      <c r="E11" s="82"/>
      <c r="F11" s="80"/>
    </row>
    <row r="12" spans="1:6" ht="15.75" x14ac:dyDescent="0.25">
      <c r="A12" s="8"/>
      <c r="B12" s="81"/>
      <c r="C12" s="99" t="s">
        <v>102</v>
      </c>
      <c r="D12" s="99"/>
      <c r="E12" s="100"/>
      <c r="F12" s="84">
        <f>'Direct Delivery'!D11</f>
        <v>0</v>
      </c>
    </row>
    <row r="13" spans="1:6" ht="15.75" x14ac:dyDescent="0.25">
      <c r="A13" s="8"/>
      <c r="B13" s="11"/>
      <c r="C13" s="85"/>
      <c r="D13" s="86"/>
      <c r="E13" s="80"/>
      <c r="F13" s="80"/>
    </row>
    <row r="14" spans="1:6" ht="15.75" customHeight="1" x14ac:dyDescent="0.25">
      <c r="A14" s="8"/>
      <c r="B14" s="81"/>
      <c r="C14" s="99" t="s">
        <v>90</v>
      </c>
      <c r="D14" s="99"/>
      <c r="E14" s="100"/>
      <c r="F14" s="87">
        <f>F6-(F8+F10+F12)</f>
        <v>0</v>
      </c>
    </row>
    <row r="15" spans="1:6" ht="15.75" x14ac:dyDescent="0.25">
      <c r="A15" s="8"/>
      <c r="B15" s="12"/>
      <c r="C15" s="8"/>
      <c r="D15" s="8"/>
      <c r="E15" s="12"/>
      <c r="F15" s="12"/>
    </row>
    <row r="16" spans="1:6" s="8" customFormat="1" ht="15.75" x14ac:dyDescent="0.25">
      <c r="B16" s="12"/>
      <c r="E16" s="12"/>
      <c r="F16" s="12"/>
    </row>
    <row r="17" spans="2:6" s="8" customFormat="1" ht="15.75" x14ac:dyDescent="0.25">
      <c r="B17" s="11"/>
      <c r="C17" s="13" t="s">
        <v>0</v>
      </c>
      <c r="D17" s="10"/>
      <c r="E17" s="9"/>
      <c r="F17" s="14"/>
    </row>
    <row r="18" spans="2:6" s="8" customFormat="1" ht="31.5" x14ac:dyDescent="0.25">
      <c r="B18" s="15" t="s">
        <v>1</v>
      </c>
      <c r="C18" s="15" t="s">
        <v>2</v>
      </c>
      <c r="D18" s="16" t="s">
        <v>95</v>
      </c>
      <c r="E18" s="15" t="s">
        <v>3</v>
      </c>
      <c r="F18" s="16" t="s">
        <v>96</v>
      </c>
    </row>
    <row r="19" spans="2:6" s="8" customFormat="1" ht="15.75" x14ac:dyDescent="0.25">
      <c r="B19" s="17">
        <v>110244</v>
      </c>
      <c r="C19" s="18" t="s">
        <v>4</v>
      </c>
      <c r="D19" s="19">
        <v>2.0699999999999998</v>
      </c>
      <c r="E19" s="20">
        <v>0</v>
      </c>
      <c r="F19" s="21">
        <f>+D19*E19</f>
        <v>0</v>
      </c>
    </row>
    <row r="20" spans="2:6" s="8" customFormat="1" ht="15.75" x14ac:dyDescent="0.25">
      <c r="B20" s="17">
        <v>110253</v>
      </c>
      <c r="C20" s="18" t="s">
        <v>5</v>
      </c>
      <c r="D20" s="19">
        <v>2.72</v>
      </c>
      <c r="E20" s="20">
        <v>0</v>
      </c>
      <c r="F20" s="21">
        <f>+D20*E20</f>
        <v>0</v>
      </c>
    </row>
    <row r="21" spans="2:6" s="8" customFormat="1" ht="15.75" x14ac:dyDescent="0.25">
      <c r="B21" s="17">
        <v>110254</v>
      </c>
      <c r="C21" s="18" t="s">
        <v>6</v>
      </c>
      <c r="D21" s="19">
        <v>1.74</v>
      </c>
      <c r="E21" s="20">
        <v>0</v>
      </c>
      <c r="F21" s="21">
        <f>+D21*E21</f>
        <v>0</v>
      </c>
    </row>
    <row r="22" spans="2:6" s="8" customFormat="1" ht="15.75" x14ac:dyDescent="0.25">
      <c r="B22" s="17">
        <v>110242</v>
      </c>
      <c r="C22" s="18" t="s">
        <v>7</v>
      </c>
      <c r="D22" s="19">
        <v>2.14</v>
      </c>
      <c r="E22" s="20">
        <v>0</v>
      </c>
      <c r="F22" s="21">
        <f>D22*E22</f>
        <v>0</v>
      </c>
    </row>
    <row r="23" spans="2:6" s="8" customFormat="1" ht="15.75" x14ac:dyDescent="0.25">
      <c r="B23" s="22"/>
      <c r="C23" s="96" t="s">
        <v>8</v>
      </c>
      <c r="D23" s="97"/>
      <c r="E23" s="98"/>
      <c r="F23" s="23">
        <f>SUM(F19:F22)</f>
        <v>0</v>
      </c>
    </row>
    <row r="24" spans="2:6" s="8" customFormat="1" ht="15.75" x14ac:dyDescent="0.25">
      <c r="B24" s="24"/>
      <c r="C24" s="24"/>
      <c r="D24" s="25"/>
      <c r="E24" s="26"/>
      <c r="F24" s="27"/>
    </row>
    <row r="25" spans="2:6" s="8" customFormat="1" ht="31.5" x14ac:dyDescent="0.25">
      <c r="B25" s="15" t="s">
        <v>1</v>
      </c>
      <c r="C25" s="15" t="s">
        <v>9</v>
      </c>
      <c r="D25" s="16" t="s">
        <v>95</v>
      </c>
      <c r="E25" s="15" t="s">
        <v>3</v>
      </c>
      <c r="F25" s="16" t="s">
        <v>96</v>
      </c>
    </row>
    <row r="26" spans="2:6" s="8" customFormat="1" ht="15.75" x14ac:dyDescent="0.25">
      <c r="B26" s="17">
        <v>110149</v>
      </c>
      <c r="C26" s="18" t="s">
        <v>10</v>
      </c>
      <c r="D26" s="19">
        <v>0.37</v>
      </c>
      <c r="E26" s="20">
        <v>0</v>
      </c>
      <c r="F26" s="21">
        <f>D26*E26</f>
        <v>0</v>
      </c>
    </row>
    <row r="27" spans="2:6" s="8" customFormat="1" ht="15.75" x14ac:dyDescent="0.25">
      <c r="B27" s="22"/>
      <c r="C27" s="96" t="s">
        <v>11</v>
      </c>
      <c r="D27" s="97"/>
      <c r="E27" s="98"/>
      <c r="F27" s="23">
        <f>F26</f>
        <v>0</v>
      </c>
    </row>
    <row r="28" spans="2:6" s="8" customFormat="1" ht="15.75" x14ac:dyDescent="0.25">
      <c r="B28" s="24"/>
      <c r="C28" s="24"/>
      <c r="D28" s="25"/>
      <c r="E28" s="26"/>
      <c r="F28" s="27"/>
    </row>
    <row r="29" spans="2:6" s="8" customFormat="1" ht="31.5" x14ac:dyDescent="0.25">
      <c r="B29" s="28" t="s">
        <v>1</v>
      </c>
      <c r="C29" s="28" t="s">
        <v>12</v>
      </c>
      <c r="D29" s="16" t="s">
        <v>95</v>
      </c>
      <c r="E29" s="28" t="s">
        <v>3</v>
      </c>
      <c r="F29" s="16" t="s">
        <v>96</v>
      </c>
    </row>
    <row r="30" spans="2:6" s="8" customFormat="1" ht="15.75" x14ac:dyDescent="0.25">
      <c r="B30" s="17">
        <v>100155</v>
      </c>
      <c r="C30" s="18" t="s">
        <v>13</v>
      </c>
      <c r="D30" s="19">
        <v>3</v>
      </c>
      <c r="E30" s="20">
        <v>0</v>
      </c>
      <c r="F30" s="21">
        <f>D30*E30</f>
        <v>0</v>
      </c>
    </row>
    <row r="31" spans="2:6" s="8" customFormat="1" ht="15.75" x14ac:dyDescent="0.25">
      <c r="B31" s="17">
        <v>100154</v>
      </c>
      <c r="C31" s="18" t="s">
        <v>14</v>
      </c>
      <c r="D31" s="19">
        <v>2.85</v>
      </c>
      <c r="E31" s="20">
        <v>0</v>
      </c>
      <c r="F31" s="21">
        <f>D31*E31</f>
        <v>0</v>
      </c>
    </row>
    <row r="32" spans="2:6" s="8" customFormat="1" ht="15.75" x14ac:dyDescent="0.25">
      <c r="B32" s="17">
        <v>100156</v>
      </c>
      <c r="C32" s="18" t="s">
        <v>15</v>
      </c>
      <c r="D32" s="19">
        <v>4.37</v>
      </c>
      <c r="E32" s="20">
        <v>0</v>
      </c>
      <c r="F32" s="21">
        <f>D32*E32</f>
        <v>0</v>
      </c>
    </row>
    <row r="33" spans="2:6" s="8" customFormat="1" ht="15.75" x14ac:dyDescent="0.25">
      <c r="B33" s="17">
        <v>100193</v>
      </c>
      <c r="C33" s="18" t="s">
        <v>16</v>
      </c>
      <c r="D33" s="19">
        <v>1.28</v>
      </c>
      <c r="E33" s="20">
        <v>0</v>
      </c>
      <c r="F33" s="21">
        <f>D33*E33</f>
        <v>0</v>
      </c>
    </row>
    <row r="34" spans="2:6" s="8" customFormat="1" ht="15.75" x14ac:dyDescent="0.25">
      <c r="B34" s="22"/>
      <c r="C34" s="96" t="s">
        <v>17</v>
      </c>
      <c r="D34" s="97"/>
      <c r="E34" s="98"/>
      <c r="F34" s="23">
        <f>SUM(F30:F33)</f>
        <v>0</v>
      </c>
    </row>
    <row r="35" spans="2:6" s="8" customFormat="1" ht="15.75" x14ac:dyDescent="0.25">
      <c r="B35" s="24"/>
      <c r="C35" s="24"/>
      <c r="D35" s="25"/>
      <c r="E35" s="26"/>
      <c r="F35" s="27"/>
    </row>
    <row r="36" spans="2:6" s="8" customFormat="1" ht="31.5" x14ac:dyDescent="0.25">
      <c r="B36" s="28" t="s">
        <v>1</v>
      </c>
      <c r="C36" s="28" t="s">
        <v>18</v>
      </c>
      <c r="D36" s="16" t="s">
        <v>95</v>
      </c>
      <c r="E36" s="28" t="s">
        <v>3</v>
      </c>
      <c r="F36" s="16" t="s">
        <v>96</v>
      </c>
    </row>
    <row r="37" spans="2:6" s="8" customFormat="1" ht="15.75" x14ac:dyDescent="0.25">
      <c r="B37" s="17">
        <v>100113</v>
      </c>
      <c r="C37" s="18" t="s">
        <v>19</v>
      </c>
      <c r="D37" s="19">
        <v>0.57999999999999996</v>
      </c>
      <c r="E37" s="20">
        <v>0</v>
      </c>
      <c r="F37" s="21">
        <f>D37*E37</f>
        <v>0</v>
      </c>
    </row>
    <row r="38" spans="2:6" s="8" customFormat="1" ht="15.75" x14ac:dyDescent="0.25">
      <c r="B38" s="17">
        <v>100103</v>
      </c>
      <c r="C38" s="18" t="s">
        <v>20</v>
      </c>
      <c r="D38" s="19">
        <v>1.4</v>
      </c>
      <c r="E38" s="20">
        <v>0</v>
      </c>
      <c r="F38" s="21">
        <f>D38*E38</f>
        <v>0</v>
      </c>
    </row>
    <row r="39" spans="2:6" s="8" customFormat="1" ht="15.75" x14ac:dyDescent="0.25">
      <c r="B39" s="17">
        <v>100047</v>
      </c>
      <c r="C39" s="18" t="s">
        <v>21</v>
      </c>
      <c r="D39" s="19">
        <v>0.79</v>
      </c>
      <c r="E39" s="20">
        <v>0</v>
      </c>
      <c r="F39" s="21">
        <f>D39*E39</f>
        <v>0</v>
      </c>
    </row>
    <row r="40" spans="2:6" s="8" customFormat="1" ht="15.75" x14ac:dyDescent="0.25">
      <c r="B40" s="17">
        <v>100124</v>
      </c>
      <c r="C40" s="18" t="s">
        <v>22</v>
      </c>
      <c r="D40" s="19">
        <v>1.53</v>
      </c>
      <c r="E40" s="20">
        <v>0</v>
      </c>
      <c r="F40" s="21">
        <f>D40*E40</f>
        <v>0</v>
      </c>
    </row>
    <row r="41" spans="2:6" s="8" customFormat="1" ht="15.75" x14ac:dyDescent="0.25">
      <c r="B41" s="29">
        <v>100883</v>
      </c>
      <c r="C41" s="30" t="s">
        <v>99</v>
      </c>
      <c r="D41" s="19">
        <v>1.47</v>
      </c>
      <c r="E41" s="20">
        <v>0</v>
      </c>
      <c r="F41" s="21">
        <f>D41*E41</f>
        <v>0</v>
      </c>
    </row>
    <row r="42" spans="2:6" s="8" customFormat="1" ht="15.75" x14ac:dyDescent="0.25">
      <c r="B42" s="22"/>
      <c r="C42" s="96" t="s">
        <v>23</v>
      </c>
      <c r="D42" s="97"/>
      <c r="E42" s="98"/>
      <c r="F42" s="23">
        <f>SUM(F37:F41)</f>
        <v>0</v>
      </c>
    </row>
    <row r="43" spans="2:6" s="8" customFormat="1" ht="15.75" x14ac:dyDescent="0.25">
      <c r="B43" s="24"/>
      <c r="C43" s="24"/>
      <c r="D43" s="25"/>
      <c r="E43" s="26"/>
      <c r="F43" s="27"/>
    </row>
    <row r="44" spans="2:6" s="8" customFormat="1" ht="31.5" x14ac:dyDescent="0.25">
      <c r="B44" s="28" t="s">
        <v>1</v>
      </c>
      <c r="C44" s="28" t="s">
        <v>24</v>
      </c>
      <c r="D44" s="16" t="s">
        <v>95</v>
      </c>
      <c r="E44" s="28" t="s">
        <v>3</v>
      </c>
      <c r="F44" s="16" t="s">
        <v>96</v>
      </c>
    </row>
    <row r="45" spans="2:6" s="8" customFormat="1" ht="15.75" x14ac:dyDescent="0.25">
      <c r="B45" s="17">
        <v>110227</v>
      </c>
      <c r="C45" s="18" t="s">
        <v>25</v>
      </c>
      <c r="D45" s="19">
        <v>0.17</v>
      </c>
      <c r="E45" s="20">
        <v>0</v>
      </c>
      <c r="F45" s="21">
        <f>D45*E45</f>
        <v>0</v>
      </c>
    </row>
    <row r="46" spans="2:6" s="8" customFormat="1" ht="15.75" x14ac:dyDescent="0.25">
      <c r="B46" s="17">
        <v>100506</v>
      </c>
      <c r="C46" s="18" t="s">
        <v>26</v>
      </c>
      <c r="D46" s="19">
        <v>0.16</v>
      </c>
      <c r="E46" s="20">
        <v>0</v>
      </c>
      <c r="F46" s="21">
        <f>D46*E46</f>
        <v>0</v>
      </c>
    </row>
    <row r="47" spans="2:6" s="8" customFormat="1" ht="15.75" x14ac:dyDescent="0.25">
      <c r="B47" s="17">
        <v>100980</v>
      </c>
      <c r="C47" s="31" t="s">
        <v>27</v>
      </c>
      <c r="D47" s="19">
        <v>0.2</v>
      </c>
      <c r="E47" s="20">
        <v>0</v>
      </c>
      <c r="F47" s="21">
        <f>D47*E47</f>
        <v>0</v>
      </c>
    </row>
    <row r="48" spans="2:6" s="8" customFormat="1" ht="15.75" x14ac:dyDescent="0.25">
      <c r="B48" s="17">
        <v>100332</v>
      </c>
      <c r="C48" s="18" t="s">
        <v>28</v>
      </c>
      <c r="D48" s="19">
        <v>0.97</v>
      </c>
      <c r="E48" s="20">
        <v>0</v>
      </c>
      <c r="F48" s="21">
        <f>D48*E48</f>
        <v>0</v>
      </c>
    </row>
    <row r="49" spans="2:6" s="8" customFormat="1" ht="15.75" x14ac:dyDescent="0.25">
      <c r="B49" s="22"/>
      <c r="C49" s="96" t="s">
        <v>29</v>
      </c>
      <c r="D49" s="97"/>
      <c r="E49" s="98"/>
      <c r="F49" s="23">
        <f>SUM(F45:F48)</f>
        <v>0</v>
      </c>
    </row>
    <row r="50" spans="2:6" s="8" customFormat="1" ht="15.75" x14ac:dyDescent="0.25">
      <c r="B50" s="24"/>
      <c r="C50" s="24"/>
      <c r="D50" s="25"/>
      <c r="E50" s="26"/>
      <c r="F50" s="27"/>
    </row>
    <row r="51" spans="2:6" s="8" customFormat="1" ht="31.5" x14ac:dyDescent="0.25">
      <c r="B51" s="28" t="s">
        <v>1</v>
      </c>
      <c r="C51" s="28" t="s">
        <v>62</v>
      </c>
      <c r="D51" s="16" t="s">
        <v>95</v>
      </c>
      <c r="E51" s="28" t="s">
        <v>3</v>
      </c>
      <c r="F51" s="16" t="s">
        <v>96</v>
      </c>
    </row>
    <row r="52" spans="2:6" s="8" customFormat="1" ht="15.75" x14ac:dyDescent="0.25">
      <c r="B52" s="29">
        <v>110601</v>
      </c>
      <c r="C52" s="30" t="s">
        <v>100</v>
      </c>
      <c r="D52" s="32">
        <v>1.74</v>
      </c>
      <c r="E52" s="20">
        <v>0</v>
      </c>
      <c r="F52" s="33">
        <f>D52*E52</f>
        <v>0</v>
      </c>
    </row>
    <row r="53" spans="2:6" s="8" customFormat="1" ht="15.75" x14ac:dyDescent="0.25">
      <c r="B53" s="22"/>
      <c r="C53" s="96" t="s">
        <v>92</v>
      </c>
      <c r="D53" s="97"/>
      <c r="E53" s="98"/>
      <c r="F53" s="23">
        <f>SUM(F52)</f>
        <v>0</v>
      </c>
    </row>
    <row r="54" spans="2:6" s="8" customFormat="1" ht="15.75" x14ac:dyDescent="0.25">
      <c r="B54" s="24"/>
      <c r="C54" s="24"/>
      <c r="D54" s="25"/>
      <c r="E54" s="26"/>
      <c r="F54" s="27"/>
    </row>
    <row r="55" spans="2:6" s="8" customFormat="1" ht="31.5" x14ac:dyDescent="0.25">
      <c r="B55" s="28" t="s">
        <v>1</v>
      </c>
      <c r="C55" s="28" t="s">
        <v>30</v>
      </c>
      <c r="D55" s="16" t="s">
        <v>95</v>
      </c>
      <c r="E55" s="28" t="s">
        <v>3</v>
      </c>
      <c r="F55" s="16" t="s">
        <v>96</v>
      </c>
    </row>
    <row r="56" spans="2:6" ht="15.75" x14ac:dyDescent="0.25">
      <c r="B56" s="29">
        <v>110700</v>
      </c>
      <c r="C56" s="30" t="s">
        <v>31</v>
      </c>
      <c r="D56" s="32">
        <v>0.6</v>
      </c>
      <c r="E56" s="20">
        <v>0</v>
      </c>
      <c r="F56" s="33">
        <f>D56*E56</f>
        <v>0</v>
      </c>
    </row>
    <row r="57" spans="2:6" ht="15.75" x14ac:dyDescent="0.25">
      <c r="B57" s="22"/>
      <c r="C57" s="96" t="s">
        <v>32</v>
      </c>
      <c r="D57" s="97"/>
      <c r="E57" s="98"/>
      <c r="F57" s="23">
        <f>SUM(F56)</f>
        <v>0</v>
      </c>
    </row>
    <row r="58" spans="2:6" s="8" customFormat="1" ht="15.75" x14ac:dyDescent="0.25">
      <c r="B58" s="24"/>
      <c r="C58" s="24"/>
      <c r="D58" s="25"/>
      <c r="E58" s="26"/>
      <c r="F58" s="27"/>
    </row>
    <row r="59" spans="2:6" s="8" customFormat="1" ht="31.5" x14ac:dyDescent="0.25">
      <c r="B59" s="28" t="s">
        <v>1</v>
      </c>
      <c r="C59" s="28" t="s">
        <v>145</v>
      </c>
      <c r="D59" s="16" t="s">
        <v>95</v>
      </c>
      <c r="E59" s="28" t="s">
        <v>3</v>
      </c>
      <c r="F59" s="16" t="s">
        <v>96</v>
      </c>
    </row>
    <row r="60" spans="2:6" s="8" customFormat="1" ht="15.75" x14ac:dyDescent="0.25">
      <c r="B60" s="17">
        <v>100418</v>
      </c>
      <c r="C60" s="18" t="s">
        <v>146</v>
      </c>
      <c r="D60" s="19">
        <v>0.27</v>
      </c>
      <c r="E60" s="20">
        <v>0</v>
      </c>
      <c r="F60" s="21">
        <f>D60*E60</f>
        <v>0</v>
      </c>
    </row>
    <row r="61" spans="2:6" s="8" customFormat="1" ht="31.5" x14ac:dyDescent="0.25">
      <c r="B61" s="17">
        <v>100420</v>
      </c>
      <c r="C61" s="18" t="s">
        <v>147</v>
      </c>
      <c r="D61" s="19">
        <v>0.28999999999999998</v>
      </c>
      <c r="E61" s="20">
        <v>0</v>
      </c>
      <c r="F61" s="21">
        <f>D61*E61</f>
        <v>0</v>
      </c>
    </row>
    <row r="62" spans="2:6" s="8" customFormat="1" ht="15.75" x14ac:dyDescent="0.25">
      <c r="B62" s="22"/>
      <c r="C62" s="96" t="s">
        <v>148</v>
      </c>
      <c r="D62" s="97"/>
      <c r="E62" s="98"/>
      <c r="F62" s="23">
        <f>SUM(F60:F61)</f>
        <v>0</v>
      </c>
    </row>
    <row r="63" spans="2:6" ht="15.75" hidden="1" x14ac:dyDescent="0.25">
      <c r="B63" s="24"/>
      <c r="C63" s="24"/>
      <c r="D63" s="25"/>
      <c r="E63" s="26"/>
      <c r="F63" s="27"/>
    </row>
    <row r="64" spans="2:6" ht="31.5" hidden="1" x14ac:dyDescent="0.25">
      <c r="B64" s="28" t="s">
        <v>1</v>
      </c>
      <c r="C64" s="28" t="s">
        <v>62</v>
      </c>
      <c r="D64" s="16" t="s">
        <v>95</v>
      </c>
      <c r="E64" s="28" t="s">
        <v>3</v>
      </c>
      <c r="F64" s="16" t="s">
        <v>96</v>
      </c>
    </row>
    <row r="65" spans="2:6" ht="15.75" hidden="1" x14ac:dyDescent="0.25">
      <c r="B65" s="29">
        <v>110601</v>
      </c>
      <c r="C65" s="30" t="s">
        <v>100</v>
      </c>
      <c r="D65" s="32">
        <v>2.83</v>
      </c>
      <c r="E65" s="20">
        <v>0</v>
      </c>
      <c r="F65" s="33">
        <f>D65*E65</f>
        <v>0</v>
      </c>
    </row>
    <row r="66" spans="2:6" ht="15.75" hidden="1" x14ac:dyDescent="0.25">
      <c r="B66" s="22"/>
      <c r="C66" s="96" t="s">
        <v>92</v>
      </c>
      <c r="D66" s="97"/>
      <c r="E66" s="98"/>
      <c r="F66" s="23">
        <f>SUM(F65)</f>
        <v>0</v>
      </c>
    </row>
  </sheetData>
  <sheetProtection algorithmName="SHA-512" hashValue="DOQIzeUgjylraFBuv2uNJAIinhzugZ6iicMiBM7YAYETJ7u4n4jpICfyTY3eWfgQ++YWuZ3TDTkN/I07GBSOXg==" saltValue="eIz2z22vzmH0GdSzeZVMpQ==" spinCount="100000" sheet="1" selectLockedCells="1"/>
  <mergeCells count="16">
    <mergeCell ref="A1:F1"/>
    <mergeCell ref="A4:F4"/>
    <mergeCell ref="C8:E8"/>
    <mergeCell ref="C66:E66"/>
    <mergeCell ref="C14:E14"/>
    <mergeCell ref="C6:E6"/>
    <mergeCell ref="C10:E10"/>
    <mergeCell ref="C57:E57"/>
    <mergeCell ref="C49:E49"/>
    <mergeCell ref="C23:E23"/>
    <mergeCell ref="C27:E27"/>
    <mergeCell ref="C34:E34"/>
    <mergeCell ref="C42:E42"/>
    <mergeCell ref="C12:E12"/>
    <mergeCell ref="C53:E53"/>
    <mergeCell ref="C62:E62"/>
  </mergeCells>
  <pageMargins left="0.2" right="0.2" top="0.75" bottom="0.75" header="0.3" footer="0.3"/>
  <pageSetup orientation="landscape" horizontalDpi="1200" verticalDpi="1200" r:id="rId1"/>
  <headerFooter>
    <oddFooter>&amp;CConnecticut Food Distribution Program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7"/>
  <sheetViews>
    <sheetView showGridLines="0" zoomScaleNormal="100" zoomScaleSheetLayoutView="100" workbookViewId="0">
      <selection activeCell="E18" sqref="E18"/>
    </sheetView>
  </sheetViews>
  <sheetFormatPr defaultColWidth="0" defaultRowHeight="15.75" zeroHeight="1" x14ac:dyDescent="0.25"/>
  <cols>
    <col min="1" max="1" width="20.7109375" style="7" customWidth="1"/>
    <col min="2" max="2" width="15" style="8" customWidth="1"/>
    <col min="3" max="3" width="45.140625" style="8" customWidth="1"/>
    <col min="4" max="4" width="16.85546875" style="12" customWidth="1"/>
    <col min="5" max="5" width="13.7109375" style="8" customWidth="1"/>
    <col min="6" max="6" width="22.7109375" style="12" customWidth="1"/>
    <col min="7" max="7" width="25.42578125" style="8" hidden="1" customWidth="1"/>
    <col min="8" max="8" width="23.5703125" style="12" hidden="1" customWidth="1"/>
    <col min="9" max="16384" width="8.7109375" style="8" hidden="1"/>
  </cols>
  <sheetData>
    <row r="1" spans="1:8" ht="18.75" x14ac:dyDescent="0.25">
      <c r="A1" s="101" t="s">
        <v>132</v>
      </c>
      <c r="B1" s="101"/>
      <c r="C1" s="101"/>
      <c r="D1" s="101"/>
      <c r="E1" s="101"/>
      <c r="F1" s="101"/>
    </row>
    <row r="2" spans="1:8" x14ac:dyDescent="0.25"/>
    <row r="3" spans="1:8" x14ac:dyDescent="0.25">
      <c r="A3" s="93" t="s">
        <v>133</v>
      </c>
      <c r="B3" s="93"/>
      <c r="C3" s="93"/>
      <c r="D3" s="93"/>
      <c r="E3" s="93"/>
      <c r="F3" s="93"/>
    </row>
    <row r="4" spans="1:8" x14ac:dyDescent="0.25">
      <c r="A4" s="93" t="s">
        <v>129</v>
      </c>
      <c r="B4" s="93"/>
      <c r="C4" s="93"/>
      <c r="D4" s="93"/>
      <c r="E4" s="93"/>
      <c r="F4" s="93"/>
      <c r="G4" s="12"/>
      <c r="H4" s="8"/>
    </row>
    <row r="5" spans="1:8" x14ac:dyDescent="0.25">
      <c r="D5" s="8"/>
      <c r="E5" s="12"/>
      <c r="G5" s="12"/>
      <c r="H5" s="8"/>
    </row>
    <row r="6" spans="1:8" x14ac:dyDescent="0.25">
      <c r="A6" s="57"/>
      <c r="B6" s="38"/>
      <c r="C6" s="39"/>
      <c r="D6" s="8"/>
      <c r="E6" s="12"/>
      <c r="G6" s="12"/>
      <c r="H6" s="8"/>
    </row>
    <row r="7" spans="1:8" ht="15.75" customHeight="1" x14ac:dyDescent="0.25">
      <c r="A7" s="94" t="s">
        <v>139</v>
      </c>
      <c r="B7" s="94"/>
      <c r="C7" s="95"/>
      <c r="D7" s="69">
        <f>'Processing '!F8</f>
        <v>0</v>
      </c>
      <c r="E7" s="73"/>
      <c r="G7" s="12"/>
      <c r="H7" s="8"/>
    </row>
    <row r="8" spans="1:8" x14ac:dyDescent="0.25">
      <c r="A8" s="57"/>
      <c r="B8" s="38"/>
      <c r="C8" s="39"/>
      <c r="D8" s="39"/>
      <c r="E8" s="12"/>
      <c r="G8" s="12"/>
      <c r="H8" s="8"/>
    </row>
    <row r="9" spans="1:8" ht="15.75" customHeight="1" x14ac:dyDescent="0.25">
      <c r="A9" s="106" t="s">
        <v>103</v>
      </c>
      <c r="B9" s="106"/>
      <c r="C9" s="107"/>
      <c r="D9" s="70">
        <f>'Processing '!F10</f>
        <v>0</v>
      </c>
      <c r="E9" s="73"/>
      <c r="G9" s="12"/>
      <c r="H9" s="8"/>
    </row>
    <row r="10" spans="1:8" x14ac:dyDescent="0.25">
      <c r="A10" s="57"/>
      <c r="B10" s="38"/>
      <c r="C10" s="39"/>
      <c r="D10" s="39"/>
      <c r="E10" s="12"/>
      <c r="G10" s="12"/>
      <c r="H10" s="8"/>
    </row>
    <row r="11" spans="1:8" ht="15.75" customHeight="1" x14ac:dyDescent="0.25">
      <c r="A11" s="106" t="s">
        <v>128</v>
      </c>
      <c r="B11" s="106"/>
      <c r="C11" s="107"/>
      <c r="D11" s="77">
        <f>F20+F25+F39+F47+F59+F63+F76</f>
        <v>0</v>
      </c>
      <c r="E11" s="74"/>
      <c r="G11" s="12"/>
      <c r="H11" s="8"/>
    </row>
    <row r="12" spans="1:8" x14ac:dyDescent="0.25">
      <c r="A12" s="57"/>
      <c r="B12" s="38"/>
      <c r="C12" s="41"/>
      <c r="D12" s="41"/>
      <c r="E12" s="12"/>
      <c r="G12" s="12"/>
      <c r="H12" s="8"/>
    </row>
    <row r="13" spans="1:8" ht="15.75" customHeight="1" x14ac:dyDescent="0.25">
      <c r="A13" s="106" t="s">
        <v>150</v>
      </c>
      <c r="B13" s="106"/>
      <c r="C13" s="107"/>
      <c r="D13" s="71">
        <f>'Processing '!F14</f>
        <v>0</v>
      </c>
      <c r="E13" s="73"/>
      <c r="G13" s="12"/>
      <c r="H13" s="8"/>
    </row>
    <row r="14" spans="1:8" x14ac:dyDescent="0.25">
      <c r="A14" s="57"/>
      <c r="B14" s="38"/>
      <c r="C14" s="41"/>
      <c r="D14" s="8"/>
      <c r="E14" s="12"/>
      <c r="G14" s="12"/>
      <c r="H14" s="8"/>
    </row>
    <row r="15" spans="1:8" x14ac:dyDescent="0.25">
      <c r="C15" s="12"/>
      <c r="D15" s="8"/>
      <c r="E15" s="12"/>
      <c r="G15" s="12"/>
      <c r="H15" s="8"/>
    </row>
    <row r="16" spans="1:8" x14ac:dyDescent="0.25">
      <c r="C16" s="42" t="s">
        <v>0</v>
      </c>
      <c r="D16" s="8"/>
      <c r="E16" s="12"/>
      <c r="G16" s="12"/>
      <c r="H16" s="8"/>
    </row>
    <row r="17" spans="1:8" ht="31.5" x14ac:dyDescent="0.25">
      <c r="A17" s="63" t="s">
        <v>33</v>
      </c>
      <c r="B17" s="64" t="s">
        <v>1</v>
      </c>
      <c r="C17" s="64" t="s">
        <v>57</v>
      </c>
      <c r="D17" s="65" t="s">
        <v>97</v>
      </c>
      <c r="E17" s="64" t="s">
        <v>98</v>
      </c>
      <c r="F17" s="65" t="s">
        <v>96</v>
      </c>
      <c r="H17" s="8"/>
    </row>
    <row r="18" spans="1:8" x14ac:dyDescent="0.25">
      <c r="A18" s="58" t="s">
        <v>84</v>
      </c>
      <c r="B18" s="43">
        <v>100360</v>
      </c>
      <c r="C18" s="44" t="s">
        <v>130</v>
      </c>
      <c r="D18" s="34">
        <v>21.44</v>
      </c>
      <c r="E18" s="45">
        <v>0</v>
      </c>
      <c r="F18" s="40">
        <f>E18*D18</f>
        <v>0</v>
      </c>
      <c r="H18" s="8"/>
    </row>
    <row r="19" spans="1:8" x14ac:dyDescent="0.25">
      <c r="A19" s="59" t="s">
        <v>82</v>
      </c>
      <c r="B19" s="46">
        <v>100364</v>
      </c>
      <c r="C19" s="44" t="s">
        <v>58</v>
      </c>
      <c r="D19" s="34">
        <v>22.09</v>
      </c>
      <c r="E19" s="45">
        <v>0</v>
      </c>
      <c r="F19" s="40">
        <f>E19*D19</f>
        <v>0</v>
      </c>
      <c r="H19" s="8"/>
    </row>
    <row r="20" spans="1:8" x14ac:dyDescent="0.25">
      <c r="A20" s="60"/>
      <c r="B20" s="47"/>
      <c r="C20" s="48"/>
      <c r="D20" s="105" t="s">
        <v>79</v>
      </c>
      <c r="E20" s="105"/>
      <c r="F20" s="49">
        <f>SUM(F18:F19)</f>
        <v>0</v>
      </c>
      <c r="H20" s="8"/>
    </row>
    <row r="21" spans="1:8" x14ac:dyDescent="0.25">
      <c r="A21" s="60"/>
      <c r="B21" s="50"/>
      <c r="D21" s="35"/>
      <c r="E21" s="12"/>
      <c r="F21" s="41"/>
      <c r="H21" s="8"/>
    </row>
    <row r="22" spans="1:8" ht="31.5" x14ac:dyDescent="0.25">
      <c r="A22" s="66" t="s">
        <v>33</v>
      </c>
      <c r="B22" s="67" t="s">
        <v>1</v>
      </c>
      <c r="C22" s="67" t="s">
        <v>59</v>
      </c>
      <c r="D22" s="68" t="s">
        <v>97</v>
      </c>
      <c r="E22" s="67" t="s">
        <v>98</v>
      </c>
      <c r="F22" s="68" t="s">
        <v>96</v>
      </c>
      <c r="H22" s="8"/>
    </row>
    <row r="23" spans="1:8" x14ac:dyDescent="0.25">
      <c r="A23" s="58" t="s">
        <v>85</v>
      </c>
      <c r="B23" s="43">
        <v>100019</v>
      </c>
      <c r="C23" s="44" t="s">
        <v>60</v>
      </c>
      <c r="D23" s="34">
        <v>75.87</v>
      </c>
      <c r="E23" s="45">
        <v>0</v>
      </c>
      <c r="F23" s="40">
        <f t="shared" ref="F23:F24" si="0">E23*D23</f>
        <v>0</v>
      </c>
      <c r="H23" s="8"/>
    </row>
    <row r="24" spans="1:8" x14ac:dyDescent="0.25">
      <c r="A24" s="59" t="s">
        <v>82</v>
      </c>
      <c r="B24" s="46">
        <v>100018</v>
      </c>
      <c r="C24" s="44" t="s">
        <v>61</v>
      </c>
      <c r="D24" s="34">
        <v>72.209999999999994</v>
      </c>
      <c r="E24" s="45">
        <v>0</v>
      </c>
      <c r="F24" s="40">
        <f t="shared" si="0"/>
        <v>0</v>
      </c>
      <c r="H24" s="8"/>
    </row>
    <row r="25" spans="1:8" x14ac:dyDescent="0.25">
      <c r="A25" s="60"/>
      <c r="B25" s="50"/>
      <c r="C25" s="51"/>
      <c r="D25" s="104" t="s">
        <v>80</v>
      </c>
      <c r="E25" s="104"/>
      <c r="F25" s="49">
        <f>SUM(F23:F24)</f>
        <v>0</v>
      </c>
      <c r="H25" s="8"/>
    </row>
    <row r="26" spans="1:8" x14ac:dyDescent="0.25">
      <c r="A26" s="60"/>
      <c r="B26" s="50"/>
      <c r="D26" s="35"/>
      <c r="E26" s="12"/>
      <c r="F26" s="41"/>
      <c r="H26" s="8"/>
    </row>
    <row r="27" spans="1:8" ht="31.5" x14ac:dyDescent="0.25">
      <c r="A27" s="63" t="s">
        <v>33</v>
      </c>
      <c r="B27" s="64" t="s">
        <v>1</v>
      </c>
      <c r="C27" s="64" t="s">
        <v>36</v>
      </c>
      <c r="D27" s="65" t="s">
        <v>78</v>
      </c>
      <c r="E27" s="64" t="s">
        <v>34</v>
      </c>
      <c r="F27" s="65" t="s">
        <v>35</v>
      </c>
      <c r="H27" s="8"/>
    </row>
    <row r="28" spans="1:8" x14ac:dyDescent="0.25">
      <c r="A28" s="58" t="s">
        <v>87</v>
      </c>
      <c r="B28" s="43">
        <v>110541</v>
      </c>
      <c r="C28" s="44" t="s">
        <v>37</v>
      </c>
      <c r="D28" s="34">
        <v>30.75</v>
      </c>
      <c r="E28" s="45">
        <v>0</v>
      </c>
      <c r="F28" s="40">
        <f>E28*D28</f>
        <v>0</v>
      </c>
      <c r="H28" s="8"/>
    </row>
    <row r="29" spans="1:8" ht="21.75" customHeight="1" x14ac:dyDescent="0.25">
      <c r="A29" s="58" t="s">
        <v>140</v>
      </c>
      <c r="B29" s="43">
        <v>110361</v>
      </c>
      <c r="C29" s="44" t="s">
        <v>38</v>
      </c>
      <c r="D29" s="34">
        <v>21.06</v>
      </c>
      <c r="E29" s="45">
        <v>0</v>
      </c>
      <c r="F29" s="40">
        <f t="shared" ref="F29:F38" si="1">E29*D29</f>
        <v>0</v>
      </c>
      <c r="H29" s="8"/>
    </row>
    <row r="30" spans="1:8" x14ac:dyDescent="0.25">
      <c r="A30" s="58" t="s">
        <v>84</v>
      </c>
      <c r="B30" s="43">
        <v>100242</v>
      </c>
      <c r="C30" s="44" t="s">
        <v>39</v>
      </c>
      <c r="D30" s="34">
        <v>32.979999999999997</v>
      </c>
      <c r="E30" s="45">
        <v>0</v>
      </c>
      <c r="F30" s="40">
        <f t="shared" si="1"/>
        <v>0</v>
      </c>
      <c r="H30" s="8"/>
    </row>
    <row r="31" spans="1:8" x14ac:dyDescent="0.25">
      <c r="A31" s="58" t="s">
        <v>144</v>
      </c>
      <c r="B31" s="43">
        <v>110859</v>
      </c>
      <c r="C31" s="44" t="s">
        <v>40</v>
      </c>
      <c r="D31" s="34">
        <v>39.21</v>
      </c>
      <c r="E31" s="45">
        <v>0</v>
      </c>
      <c r="F31" s="40">
        <f t="shared" si="1"/>
        <v>0</v>
      </c>
      <c r="H31" s="8"/>
    </row>
    <row r="32" spans="1:8" ht="31.5" x14ac:dyDescent="0.25">
      <c r="A32" s="58" t="s">
        <v>88</v>
      </c>
      <c r="B32" s="43">
        <v>100212</v>
      </c>
      <c r="C32" s="44" t="s">
        <v>41</v>
      </c>
      <c r="D32" s="34">
        <v>47.16</v>
      </c>
      <c r="E32" s="45">
        <v>0</v>
      </c>
      <c r="F32" s="40">
        <f t="shared" si="1"/>
        <v>0</v>
      </c>
      <c r="H32" s="8"/>
    </row>
    <row r="33" spans="1:8" x14ac:dyDescent="0.25">
      <c r="A33" s="58" t="s">
        <v>141</v>
      </c>
      <c r="B33" s="43">
        <v>100220</v>
      </c>
      <c r="C33" s="44" t="s">
        <v>42</v>
      </c>
      <c r="D33" s="34">
        <v>45.63</v>
      </c>
      <c r="E33" s="45">
        <v>0</v>
      </c>
      <c r="F33" s="40">
        <f t="shared" si="1"/>
        <v>0</v>
      </c>
      <c r="H33" s="8"/>
    </row>
    <row r="34" spans="1:8" x14ac:dyDescent="0.25">
      <c r="A34" s="58" t="s">
        <v>83</v>
      </c>
      <c r="B34" s="43">
        <v>100238</v>
      </c>
      <c r="C34" s="44" t="s">
        <v>43</v>
      </c>
      <c r="D34" s="34">
        <v>40.43</v>
      </c>
      <c r="E34" s="45">
        <v>0</v>
      </c>
      <c r="F34" s="40">
        <f t="shared" si="1"/>
        <v>0</v>
      </c>
      <c r="H34" s="8"/>
    </row>
    <row r="35" spans="1:8" x14ac:dyDescent="0.25">
      <c r="A35" s="58" t="s">
        <v>83</v>
      </c>
      <c r="B35" s="43">
        <v>100225</v>
      </c>
      <c r="C35" s="44" t="s">
        <v>131</v>
      </c>
      <c r="D35" s="34">
        <v>47.12</v>
      </c>
      <c r="E35" s="45">
        <v>0</v>
      </c>
      <c r="F35" s="40">
        <f t="shared" si="1"/>
        <v>0</v>
      </c>
      <c r="H35" s="8"/>
    </row>
    <row r="36" spans="1:8" ht="31.5" x14ac:dyDescent="0.25">
      <c r="A36" s="58" t="s">
        <v>87</v>
      </c>
      <c r="B36" s="43">
        <v>100293</v>
      </c>
      <c r="C36" s="44" t="s">
        <v>44</v>
      </c>
      <c r="D36" s="34">
        <v>25.51</v>
      </c>
      <c r="E36" s="45">
        <v>0</v>
      </c>
      <c r="F36" s="40">
        <f t="shared" si="1"/>
        <v>0</v>
      </c>
      <c r="H36" s="8"/>
    </row>
    <row r="37" spans="1:8" x14ac:dyDescent="0.25">
      <c r="A37" s="58" t="s">
        <v>83</v>
      </c>
      <c r="B37" s="43">
        <v>110860</v>
      </c>
      <c r="C37" s="44" t="s">
        <v>45</v>
      </c>
      <c r="D37" s="34">
        <v>46.04</v>
      </c>
      <c r="E37" s="45">
        <v>0</v>
      </c>
      <c r="F37" s="40">
        <f t="shared" si="1"/>
        <v>0</v>
      </c>
      <c r="H37" s="8"/>
    </row>
    <row r="38" spans="1:8" x14ac:dyDescent="0.25">
      <c r="A38" s="59" t="s">
        <v>89</v>
      </c>
      <c r="B38" s="46">
        <v>100256</v>
      </c>
      <c r="C38" s="44" t="s">
        <v>46</v>
      </c>
      <c r="D38" s="34">
        <v>48.99</v>
      </c>
      <c r="E38" s="45">
        <v>0</v>
      </c>
      <c r="F38" s="40">
        <f t="shared" si="1"/>
        <v>0</v>
      </c>
      <c r="H38" s="8"/>
    </row>
    <row r="39" spans="1:8" x14ac:dyDescent="0.25">
      <c r="A39" s="60"/>
      <c r="B39" s="50"/>
      <c r="C39" s="51"/>
      <c r="D39" s="104" t="s">
        <v>81</v>
      </c>
      <c r="E39" s="104"/>
      <c r="F39" s="49">
        <f>SUM(F28:F38)</f>
        <v>0</v>
      </c>
      <c r="H39" s="8"/>
    </row>
    <row r="40" spans="1:8" x14ac:dyDescent="0.25">
      <c r="A40" s="60"/>
      <c r="B40" s="50"/>
      <c r="D40" s="35"/>
      <c r="E40" s="12"/>
      <c r="F40" s="41"/>
      <c r="H40" s="8"/>
    </row>
    <row r="41" spans="1:8" ht="31.5" x14ac:dyDescent="0.25">
      <c r="A41" s="63" t="s">
        <v>33</v>
      </c>
      <c r="B41" s="64" t="s">
        <v>1</v>
      </c>
      <c r="C41" s="64" t="s">
        <v>12</v>
      </c>
      <c r="D41" s="65" t="s">
        <v>78</v>
      </c>
      <c r="E41" s="64" t="s">
        <v>34</v>
      </c>
      <c r="F41" s="65" t="s">
        <v>35</v>
      </c>
      <c r="H41" s="8"/>
    </row>
    <row r="42" spans="1:8" ht="31.5" x14ac:dyDescent="0.25">
      <c r="A42" s="58" t="s">
        <v>87</v>
      </c>
      <c r="B42" s="43">
        <v>110346</v>
      </c>
      <c r="C42" s="44" t="s">
        <v>63</v>
      </c>
      <c r="D42" s="34">
        <v>159.93</v>
      </c>
      <c r="E42" s="45">
        <v>0</v>
      </c>
      <c r="F42" s="40">
        <f>E42*D42</f>
        <v>0</v>
      </c>
      <c r="H42" s="8"/>
    </row>
    <row r="43" spans="1:8" x14ac:dyDescent="0.25">
      <c r="A43" s="58" t="s">
        <v>86</v>
      </c>
      <c r="B43" s="43">
        <v>100134</v>
      </c>
      <c r="C43" s="44" t="s">
        <v>64</v>
      </c>
      <c r="D43" s="34">
        <v>132.69999999999999</v>
      </c>
      <c r="E43" s="45">
        <v>0</v>
      </c>
      <c r="F43" s="40">
        <f t="shared" ref="F43:F46" si="2">E43*D43</f>
        <v>0</v>
      </c>
      <c r="H43" s="8"/>
    </row>
    <row r="44" spans="1:8" x14ac:dyDescent="0.25">
      <c r="A44" s="58" t="s">
        <v>87</v>
      </c>
      <c r="B44" s="43">
        <v>100158</v>
      </c>
      <c r="C44" s="44" t="s">
        <v>65</v>
      </c>
      <c r="D44" s="34">
        <v>120.77</v>
      </c>
      <c r="E44" s="45">
        <v>0</v>
      </c>
      <c r="F44" s="40">
        <f t="shared" si="2"/>
        <v>0</v>
      </c>
      <c r="H44" s="8"/>
    </row>
    <row r="45" spans="1:8" ht="31.5" x14ac:dyDescent="0.25">
      <c r="A45" s="58" t="s">
        <v>82</v>
      </c>
      <c r="B45" s="43">
        <v>110711</v>
      </c>
      <c r="C45" s="44" t="s">
        <v>66</v>
      </c>
      <c r="D45" s="34">
        <v>177.46</v>
      </c>
      <c r="E45" s="45">
        <v>0</v>
      </c>
      <c r="F45" s="40">
        <f t="shared" si="2"/>
        <v>0</v>
      </c>
      <c r="H45" s="8"/>
    </row>
    <row r="46" spans="1:8" ht="31.5" x14ac:dyDescent="0.25">
      <c r="A46" s="61" t="s">
        <v>82</v>
      </c>
      <c r="B46" s="46">
        <v>110348</v>
      </c>
      <c r="C46" s="44" t="s">
        <v>67</v>
      </c>
      <c r="D46" s="34">
        <v>135.84</v>
      </c>
      <c r="E46" s="45">
        <v>0</v>
      </c>
      <c r="F46" s="40">
        <f t="shared" si="2"/>
        <v>0</v>
      </c>
      <c r="H46" s="8"/>
    </row>
    <row r="47" spans="1:8" x14ac:dyDescent="0.25">
      <c r="A47" s="60"/>
      <c r="B47" s="50"/>
      <c r="C47" s="51"/>
      <c r="D47" s="104" t="s">
        <v>17</v>
      </c>
      <c r="E47" s="104"/>
      <c r="F47" s="49">
        <f>SUM(F42:F46)</f>
        <v>0</v>
      </c>
      <c r="H47" s="8"/>
    </row>
    <row r="48" spans="1:8" x14ac:dyDescent="0.25">
      <c r="A48" s="60"/>
      <c r="B48" s="50"/>
      <c r="D48" s="35"/>
      <c r="E48" s="12"/>
      <c r="F48" s="41"/>
      <c r="H48" s="8"/>
    </row>
    <row r="49" spans="1:8" ht="31.5" x14ac:dyDescent="0.25">
      <c r="A49" s="63" t="s">
        <v>33</v>
      </c>
      <c r="B49" s="64" t="s">
        <v>1</v>
      </c>
      <c r="C49" s="64" t="s">
        <v>18</v>
      </c>
      <c r="D49" s="65" t="s">
        <v>78</v>
      </c>
      <c r="E49" s="64" t="s">
        <v>34</v>
      </c>
      <c r="F49" s="65" t="s">
        <v>35</v>
      </c>
      <c r="H49" s="8"/>
    </row>
    <row r="50" spans="1:8" x14ac:dyDescent="0.25">
      <c r="A50" s="58" t="s">
        <v>82</v>
      </c>
      <c r="B50" s="43">
        <v>111361</v>
      </c>
      <c r="C50" s="44" t="s">
        <v>68</v>
      </c>
      <c r="D50" s="34">
        <v>75.989999999999995</v>
      </c>
      <c r="E50" s="45">
        <v>0</v>
      </c>
      <c r="F50" s="40">
        <f>E50*D50</f>
        <v>0</v>
      </c>
      <c r="H50" s="8"/>
    </row>
    <row r="51" spans="1:8" x14ac:dyDescent="0.25">
      <c r="A51" s="58" t="s">
        <v>87</v>
      </c>
      <c r="B51" s="43">
        <v>100101</v>
      </c>
      <c r="C51" s="44" t="s">
        <v>69</v>
      </c>
      <c r="D51" s="34">
        <v>88.14</v>
      </c>
      <c r="E51" s="45">
        <v>0</v>
      </c>
      <c r="F51" s="40">
        <f t="shared" ref="F51:F58" si="3">E51*D51</f>
        <v>0</v>
      </c>
      <c r="H51" s="8"/>
    </row>
    <row r="52" spans="1:8" x14ac:dyDescent="0.25">
      <c r="A52" s="58" t="s">
        <v>142</v>
      </c>
      <c r="B52" s="43">
        <v>100117</v>
      </c>
      <c r="C52" s="44" t="s">
        <v>70</v>
      </c>
      <c r="D52" s="34">
        <v>78.72</v>
      </c>
      <c r="E52" s="45">
        <v>0</v>
      </c>
      <c r="F52" s="40">
        <f t="shared" si="3"/>
        <v>0</v>
      </c>
      <c r="H52" s="8"/>
    </row>
    <row r="53" spans="1:8" x14ac:dyDescent="0.25">
      <c r="A53" s="58" t="s">
        <v>142</v>
      </c>
      <c r="B53" s="43">
        <v>111751</v>
      </c>
      <c r="C53" s="44" t="s">
        <v>71</v>
      </c>
      <c r="D53" s="34">
        <v>51.21</v>
      </c>
      <c r="E53" s="45">
        <v>0</v>
      </c>
      <c r="F53" s="40">
        <f t="shared" si="3"/>
        <v>0</v>
      </c>
      <c r="H53" s="8"/>
    </row>
    <row r="54" spans="1:8" x14ac:dyDescent="0.25">
      <c r="A54" s="58" t="s">
        <v>84</v>
      </c>
      <c r="B54" s="43">
        <v>110921</v>
      </c>
      <c r="C54" s="44" t="s">
        <v>72</v>
      </c>
      <c r="D54" s="34">
        <v>69.3</v>
      </c>
      <c r="E54" s="45">
        <v>0</v>
      </c>
      <c r="F54" s="40">
        <f t="shared" si="3"/>
        <v>0</v>
      </c>
      <c r="H54" s="8"/>
    </row>
    <row r="55" spans="1:8" x14ac:dyDescent="0.25">
      <c r="A55" s="58" t="s">
        <v>82</v>
      </c>
      <c r="B55" s="43">
        <v>100121</v>
      </c>
      <c r="C55" s="44" t="s">
        <v>73</v>
      </c>
      <c r="D55" s="34">
        <v>127.4</v>
      </c>
      <c r="E55" s="45">
        <v>0</v>
      </c>
      <c r="F55" s="40">
        <f t="shared" si="3"/>
        <v>0</v>
      </c>
      <c r="H55" s="8"/>
    </row>
    <row r="56" spans="1:8" x14ac:dyDescent="0.25">
      <c r="A56" s="58" t="s">
        <v>82</v>
      </c>
      <c r="B56" s="43">
        <v>110554</v>
      </c>
      <c r="C56" s="44" t="s">
        <v>74</v>
      </c>
      <c r="D56" s="34">
        <v>133.16</v>
      </c>
      <c r="E56" s="45">
        <v>0</v>
      </c>
      <c r="F56" s="40">
        <f t="shared" si="3"/>
        <v>0</v>
      </c>
      <c r="H56" s="8"/>
    </row>
    <row r="57" spans="1:8" x14ac:dyDescent="0.25">
      <c r="A57" s="58" t="s">
        <v>82</v>
      </c>
      <c r="B57" s="43">
        <v>100125</v>
      </c>
      <c r="C57" s="44" t="s">
        <v>75</v>
      </c>
      <c r="D57" s="34">
        <v>117.68</v>
      </c>
      <c r="E57" s="45">
        <v>0</v>
      </c>
      <c r="F57" s="40">
        <f t="shared" si="3"/>
        <v>0</v>
      </c>
      <c r="H57" s="8"/>
    </row>
    <row r="58" spans="1:8" x14ac:dyDescent="0.25">
      <c r="A58" s="61" t="s">
        <v>87</v>
      </c>
      <c r="B58" s="46">
        <v>110462</v>
      </c>
      <c r="C58" s="44" t="s">
        <v>76</v>
      </c>
      <c r="D58" s="34">
        <v>55.55</v>
      </c>
      <c r="E58" s="45">
        <v>0</v>
      </c>
      <c r="F58" s="40">
        <f t="shared" si="3"/>
        <v>0</v>
      </c>
      <c r="H58" s="8"/>
    </row>
    <row r="59" spans="1:8" x14ac:dyDescent="0.25">
      <c r="A59" s="60"/>
      <c r="B59" s="50"/>
      <c r="C59" s="51"/>
      <c r="D59" s="102" t="s">
        <v>23</v>
      </c>
      <c r="E59" s="103"/>
      <c r="F59" s="49">
        <f>SUM(F50:F58)</f>
        <v>0</v>
      </c>
      <c r="H59" s="8"/>
    </row>
    <row r="60" spans="1:8" x14ac:dyDescent="0.25">
      <c r="A60" s="60"/>
      <c r="B60" s="50"/>
      <c r="D60" s="35"/>
      <c r="E60" s="12"/>
      <c r="F60" s="41"/>
      <c r="H60" s="8"/>
    </row>
    <row r="61" spans="1:8" ht="31.5" x14ac:dyDescent="0.25">
      <c r="A61" s="63" t="s">
        <v>33</v>
      </c>
      <c r="B61" s="64" t="s">
        <v>1</v>
      </c>
      <c r="C61" s="64" t="s">
        <v>94</v>
      </c>
      <c r="D61" s="65" t="s">
        <v>78</v>
      </c>
      <c r="E61" s="64" t="s">
        <v>34</v>
      </c>
      <c r="F61" s="65" t="s">
        <v>35</v>
      </c>
      <c r="H61" s="8"/>
    </row>
    <row r="62" spans="1:8" x14ac:dyDescent="0.25">
      <c r="A62" s="61" t="s">
        <v>82</v>
      </c>
      <c r="B62" s="46">
        <v>100935</v>
      </c>
      <c r="C62" s="44" t="s">
        <v>77</v>
      </c>
      <c r="D62" s="36">
        <v>48.32</v>
      </c>
      <c r="E62" s="52">
        <v>0</v>
      </c>
      <c r="F62" s="40">
        <f>E62*D62</f>
        <v>0</v>
      </c>
      <c r="H62" s="8"/>
    </row>
    <row r="63" spans="1:8" x14ac:dyDescent="0.25">
      <c r="A63" s="60"/>
      <c r="C63" s="51"/>
      <c r="D63" s="104" t="s">
        <v>93</v>
      </c>
      <c r="E63" s="104"/>
      <c r="F63" s="49">
        <f>F62</f>
        <v>0</v>
      </c>
      <c r="H63" s="8"/>
    </row>
    <row r="64" spans="1:8" x14ac:dyDescent="0.25">
      <c r="A64" s="60"/>
      <c r="B64" s="50"/>
      <c r="D64" s="35"/>
      <c r="E64" s="12"/>
      <c r="F64" s="41"/>
      <c r="H64" s="8"/>
    </row>
    <row r="65" spans="1:8" ht="31.5" x14ac:dyDescent="0.25">
      <c r="A65" s="63" t="s">
        <v>33</v>
      </c>
      <c r="B65" s="64" t="s">
        <v>1</v>
      </c>
      <c r="C65" s="64" t="s">
        <v>24</v>
      </c>
      <c r="D65" s="65" t="s">
        <v>78</v>
      </c>
      <c r="E65" s="64" t="s">
        <v>34</v>
      </c>
      <c r="F65" s="65" t="s">
        <v>35</v>
      </c>
      <c r="H65" s="8"/>
    </row>
    <row r="66" spans="1:8" x14ac:dyDescent="0.25">
      <c r="A66" s="62" t="s">
        <v>89</v>
      </c>
      <c r="B66" s="53">
        <v>110473</v>
      </c>
      <c r="C66" s="54" t="s">
        <v>47</v>
      </c>
      <c r="D66" s="37">
        <v>56.1</v>
      </c>
      <c r="E66" s="55">
        <v>0</v>
      </c>
      <c r="F66" s="56">
        <f>E66*D66</f>
        <v>0</v>
      </c>
      <c r="H66" s="8"/>
    </row>
    <row r="67" spans="1:8" x14ac:dyDescent="0.25">
      <c r="A67" s="58" t="s">
        <v>83</v>
      </c>
      <c r="B67" s="43">
        <v>111052</v>
      </c>
      <c r="C67" s="44" t="s">
        <v>48</v>
      </c>
      <c r="D67" s="34">
        <v>16.97</v>
      </c>
      <c r="E67" s="45">
        <v>0</v>
      </c>
      <c r="F67" s="40">
        <f t="shared" ref="F67:F75" si="4">E67*D67</f>
        <v>0</v>
      </c>
      <c r="H67" s="8"/>
    </row>
    <row r="68" spans="1:8" x14ac:dyDescent="0.25">
      <c r="A68" s="58" t="s">
        <v>143</v>
      </c>
      <c r="B68" s="43">
        <v>100313</v>
      </c>
      <c r="C68" s="44" t="s">
        <v>49</v>
      </c>
      <c r="D68" s="34">
        <v>25.95</v>
      </c>
      <c r="E68" s="45">
        <v>0</v>
      </c>
      <c r="F68" s="40">
        <f t="shared" si="4"/>
        <v>0</v>
      </c>
      <c r="H68" s="8"/>
    </row>
    <row r="69" spans="1:8" x14ac:dyDescent="0.25">
      <c r="A69" s="58" t="s">
        <v>144</v>
      </c>
      <c r="B69" s="43">
        <v>111053</v>
      </c>
      <c r="C69" s="44" t="s">
        <v>50</v>
      </c>
      <c r="D69" s="34">
        <v>27.65</v>
      </c>
      <c r="E69" s="45">
        <v>0</v>
      </c>
      <c r="F69" s="40">
        <f t="shared" si="4"/>
        <v>0</v>
      </c>
      <c r="H69" s="8"/>
    </row>
    <row r="70" spans="1:8" x14ac:dyDescent="0.25">
      <c r="A70" s="58" t="s">
        <v>89</v>
      </c>
      <c r="B70" s="43">
        <v>111054</v>
      </c>
      <c r="C70" s="44" t="s">
        <v>51</v>
      </c>
      <c r="D70" s="34">
        <v>22.14</v>
      </c>
      <c r="E70" s="45">
        <v>0</v>
      </c>
      <c r="F70" s="40">
        <f t="shared" si="4"/>
        <v>0</v>
      </c>
      <c r="H70" s="8"/>
    </row>
    <row r="71" spans="1:8" x14ac:dyDescent="0.25">
      <c r="A71" s="58" t="s">
        <v>83</v>
      </c>
      <c r="B71" s="43">
        <v>111230</v>
      </c>
      <c r="C71" s="44" t="s">
        <v>52</v>
      </c>
      <c r="D71" s="34">
        <v>27.39</v>
      </c>
      <c r="E71" s="45">
        <v>0</v>
      </c>
      <c r="F71" s="40">
        <f t="shared" si="4"/>
        <v>0</v>
      </c>
      <c r="H71" s="8"/>
    </row>
    <row r="72" spans="1:8" x14ac:dyDescent="0.25">
      <c r="A72" s="58" t="s">
        <v>89</v>
      </c>
      <c r="B72" s="43">
        <v>100355</v>
      </c>
      <c r="C72" s="44" t="s">
        <v>53</v>
      </c>
      <c r="D72" s="34">
        <v>42.85</v>
      </c>
      <c r="E72" s="45">
        <v>0</v>
      </c>
      <c r="F72" s="40">
        <f t="shared" si="4"/>
        <v>0</v>
      </c>
      <c r="H72" s="8"/>
    </row>
    <row r="73" spans="1:8" x14ac:dyDescent="0.25">
      <c r="A73" s="58" t="s">
        <v>89</v>
      </c>
      <c r="B73" s="43">
        <v>100357</v>
      </c>
      <c r="C73" s="44" t="s">
        <v>54</v>
      </c>
      <c r="D73" s="34">
        <v>38.36</v>
      </c>
      <c r="E73" s="45">
        <v>0</v>
      </c>
      <c r="F73" s="40">
        <f t="shared" si="4"/>
        <v>0</v>
      </c>
      <c r="H73" s="8"/>
    </row>
    <row r="74" spans="1:8" ht="31.5" x14ac:dyDescent="0.25">
      <c r="A74" s="58" t="s">
        <v>89</v>
      </c>
      <c r="B74" s="43">
        <v>110721</v>
      </c>
      <c r="C74" s="44" t="s">
        <v>55</v>
      </c>
      <c r="D74" s="34">
        <v>45.35</v>
      </c>
      <c r="E74" s="45">
        <v>0</v>
      </c>
      <c r="F74" s="40">
        <f t="shared" si="4"/>
        <v>0</v>
      </c>
      <c r="H74" s="8"/>
    </row>
    <row r="75" spans="1:8" x14ac:dyDescent="0.25">
      <c r="A75" s="61" t="s">
        <v>82</v>
      </c>
      <c r="B75" s="46">
        <v>110186</v>
      </c>
      <c r="C75" s="44" t="s">
        <v>56</v>
      </c>
      <c r="D75" s="34">
        <v>28.79</v>
      </c>
      <c r="E75" s="45">
        <v>0</v>
      </c>
      <c r="F75" s="40">
        <f t="shared" si="4"/>
        <v>0</v>
      </c>
      <c r="H75" s="8"/>
    </row>
    <row r="76" spans="1:8" x14ac:dyDescent="0.25">
      <c r="B76" s="50"/>
      <c r="C76" s="51"/>
      <c r="D76" s="102" t="s">
        <v>104</v>
      </c>
      <c r="E76" s="103"/>
      <c r="F76" s="49">
        <f>SUM(F66:F75)</f>
        <v>0</v>
      </c>
      <c r="H76" s="8"/>
    </row>
    <row r="77" spans="1:8" x14ac:dyDescent="0.25"/>
  </sheetData>
  <sheetProtection algorithmName="SHA-512" hashValue="M6xL6WFy6lwHa3t02zt+39vRaBD8yCRF8sOO8Vzy1PV/w5DAfpPMX3RdpZT3gFrNR8Rw4A3StqK1F9wbUEh+iw==" saltValue="eZ/aM3DnpZo0YF3euAcOLg==" spinCount="100000" sheet="1" selectLockedCells="1"/>
  <mergeCells count="14">
    <mergeCell ref="A1:F1"/>
    <mergeCell ref="D76:E76"/>
    <mergeCell ref="D59:E59"/>
    <mergeCell ref="D47:E47"/>
    <mergeCell ref="D39:E39"/>
    <mergeCell ref="A3:F3"/>
    <mergeCell ref="A4:F4"/>
    <mergeCell ref="D20:E20"/>
    <mergeCell ref="D63:E63"/>
    <mergeCell ref="D25:E25"/>
    <mergeCell ref="A7:C7"/>
    <mergeCell ref="A9:C9"/>
    <mergeCell ref="A11:C11"/>
    <mergeCell ref="A13:C13"/>
  </mergeCells>
  <pageMargins left="0.2" right="0.2" top="0.75" bottom="0.75" header="0.3" footer="0.3"/>
  <pageSetup orientation="landscape" horizontalDpi="1200" verticalDpi="1200" r:id="rId1"/>
  <headerFooter>
    <oddFooter>&amp;CConnecticut Food Distribution Program</oddFooter>
  </headerFooter>
  <rowBreaks count="1" manualBreakCount="1">
    <brk id="2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Processing </vt:lpstr>
      <vt:lpstr>Direct Delivery</vt:lpstr>
      <vt:lpstr>'Direct Delivery'!Print_Area</vt:lpstr>
      <vt:lpstr>'Instruction Sheet'!Print_Area</vt:lpstr>
      <vt:lpstr>'Processing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Walton, Sybil</dc:creator>
  <cp:lastModifiedBy>Fiore, Susan</cp:lastModifiedBy>
  <cp:lastPrinted>2024-01-25T15:44:25Z</cp:lastPrinted>
  <dcterms:created xsi:type="dcterms:W3CDTF">2022-02-03T16:43:47Z</dcterms:created>
  <dcterms:modified xsi:type="dcterms:W3CDTF">2024-02-09T18:13:06Z</dcterms:modified>
</cp:coreProperties>
</file>