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E74D4F34-8D3A-45CF-8DBB-0AB9EB0E1876}" xr6:coauthVersionLast="47" xr6:coauthVersionMax="47" xr10:uidLastSave="{00000000-0000-0000-0000-000000000000}"/>
  <workbookProtection workbookPassword="C734" lockStructure="1"/>
  <bookViews>
    <workbookView xWindow="28680" yWindow="-120" windowWidth="29040" windowHeight="15840" xr2:uid="{00000000-000D-0000-FFFF-FFFF00000000}"/>
  </bookViews>
  <sheets>
    <sheet name="Sheet1" sheetId="1" r:id="rId1"/>
  </sheets>
  <definedNames>
    <definedName name="_xlnm.Print_Area" localSheetId="0">Sheet1!$A$1:$AJ$469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87" i="1" l="1"/>
  <c r="AF287" i="1"/>
  <c r="X90" i="1"/>
  <c r="AF90" i="1" s="1"/>
  <c r="X101" i="1"/>
  <c r="AF101" i="1" s="1"/>
  <c r="P248" i="1" l="1"/>
  <c r="Z262" i="1" l="1"/>
  <c r="Z260" i="1"/>
  <c r="Z258" i="1"/>
  <c r="Z256" i="1"/>
  <c r="Z254" i="1"/>
  <c r="Z252" i="1"/>
  <c r="Z250" i="1"/>
  <c r="P197" i="1" l="1"/>
  <c r="X92" i="1" l="1"/>
  <c r="AF92" i="1" s="1"/>
  <c r="X103" i="1" l="1"/>
  <c r="AF103" i="1" s="1"/>
  <c r="X106" i="1" l="1"/>
  <c r="AF106" i="1" s="1"/>
  <c r="X105" i="1"/>
  <c r="AF105" i="1" s="1"/>
  <c r="X104" i="1"/>
  <c r="AF104" i="1" s="1"/>
  <c r="X102" i="1"/>
  <c r="AF102" i="1" s="1"/>
  <c r="X100" i="1"/>
  <c r="AF100" i="1" s="1"/>
  <c r="X91" i="1"/>
  <c r="AF91" i="1" s="1"/>
  <c r="AF275" i="1"/>
  <c r="AF273" i="1"/>
  <c r="AI275" i="1"/>
  <c r="AI273" i="1"/>
  <c r="AI271" i="1"/>
  <c r="AF271" i="1"/>
  <c r="X88" i="1"/>
  <c r="AF88" i="1" s="1"/>
  <c r="X93" i="1"/>
  <c r="AF93" i="1" s="1"/>
  <c r="X89" i="1"/>
  <c r="AF89" i="1" s="1"/>
  <c r="X94" i="1"/>
  <c r="AF94" i="1" s="1"/>
  <c r="AI260" i="1"/>
  <c r="AB214" i="1"/>
  <c r="AB216" i="1"/>
  <c r="AB218" i="1"/>
  <c r="X107" i="1" l="1"/>
  <c r="AB126" i="1" s="1"/>
  <c r="X95" i="1"/>
  <c r="AB124" i="1" s="1"/>
  <c r="AF95" i="1"/>
  <c r="AF107" i="1"/>
  <c r="AF109" i="1" l="1"/>
  <c r="Q128" i="1"/>
  <c r="AF289" i="1" s="1"/>
  <c r="W128" i="1"/>
  <c r="AI289" i="1" s="1"/>
  <c r="X109" i="1"/>
  <c r="AB146" i="1" s="1"/>
  <c r="AB155" i="1" s="1"/>
  <c r="AB148" i="1" l="1"/>
  <c r="AB157" i="1" s="1"/>
  <c r="M178" i="1" l="1"/>
  <c r="AB164" i="1"/>
  <c r="I293" i="1" s="1"/>
  <c r="AB166" i="1"/>
  <c r="T293" i="1" s="1"/>
  <c r="Z268" i="1" l="1"/>
  <c r="AF268" i="1" s="1"/>
  <c r="AI256" i="1"/>
  <c r="AF256" i="1"/>
  <c r="Z266" i="1"/>
  <c r="AI258" i="1"/>
  <c r="AF258" i="1"/>
  <c r="Z264" i="1"/>
  <c r="AI268" i="1" l="1"/>
  <c r="AF266" i="1"/>
  <c r="AI266" i="1"/>
  <c r="AI264" i="1"/>
  <c r="AF264" i="1"/>
  <c r="AF295" i="1" l="1"/>
  <c r="AI295" i="1"/>
</calcChain>
</file>

<file path=xl/sharedStrings.xml><?xml version="1.0" encoding="utf-8"?>
<sst xmlns="http://schemas.openxmlformats.org/spreadsheetml/2006/main" count="449" uniqueCount="237">
  <si>
    <t xml:space="preserve"> Yes</t>
  </si>
  <si>
    <t xml:space="preserve"> No</t>
  </si>
  <si>
    <t>cup</t>
  </si>
  <si>
    <t>x</t>
  </si>
  <si>
    <t>=</t>
  </si>
  <si>
    <t>g</t>
  </si>
  <si>
    <t>mg</t>
  </si>
  <si>
    <t>pieces</t>
  </si>
  <si>
    <t>Calories</t>
  </si>
  <si>
    <t>Sodium (mg)</t>
  </si>
  <si>
    <t>·</t>
  </si>
  <si>
    <t xml:space="preserve">Sugars (g) </t>
  </si>
  <si>
    <t xml:space="preserve">Total:  </t>
  </si>
  <si>
    <t xml:space="preserve">Subtotal:  </t>
  </si>
  <si>
    <t>A</t>
  </si>
  <si>
    <t>B</t>
  </si>
  <si>
    <t>C</t>
  </si>
  <si>
    <t>Is A equal to or greater than B?</t>
  </si>
  <si>
    <t>D</t>
  </si>
  <si>
    <t>Food Item</t>
  </si>
  <si>
    <t>grams</t>
  </si>
  <si>
    <t>E</t>
  </si>
  <si>
    <t>F</t>
  </si>
  <si>
    <t>G</t>
  </si>
  <si>
    <t>H</t>
  </si>
  <si>
    <t>Total fat (g)</t>
  </si>
  <si>
    <t>Saturated fat (g)</t>
  </si>
  <si>
    <t>Trans fat (g)</t>
  </si>
  <si>
    <t xml:space="preserve">Dietary fiber (g) </t>
  </si>
  <si>
    <t>Percentage of calories from fat</t>
  </si>
  <si>
    <t>Percentage of calories from saturated fat</t>
  </si>
  <si>
    <t>Percentage of calories from sugars</t>
  </si>
  <si>
    <t>Table 3. Weights of 1 cup of commonly used grain ingredients</t>
  </si>
  <si>
    <t xml:space="preserve"> pieces =</t>
  </si>
  <si>
    <t>CCCNS</t>
  </si>
  <si>
    <t xml:space="preserve"> Serving size (number of pieces):           </t>
  </si>
  <si>
    <t xml:space="preserve"> Nutrition Information:</t>
  </si>
  <si>
    <t xml:space="preserve"> Calories</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</si>
  <si>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</si>
  <si>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</si>
  <si>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</si>
  <si>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</si>
  <si>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</si>
  <si>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pieces (from step 8 in part 4)</t>
  </si>
  <si>
    <t>Child Care Worksheet 4: Crediting Family-size Recipes for Grains</t>
  </si>
  <si>
    <t>in the Child and Adult Care Food Program (CACFP)</t>
  </si>
  <si>
    <t>Meal Patterns for CACFP Child Care Programs</t>
  </si>
  <si>
    <t>Action Guide for Child Care Nutrition and Physical Activity Policies</t>
  </si>
  <si>
    <t xml:space="preserve"> Crediting Foods in CACFP Child Care Programs</t>
  </si>
  <si>
    <t>Crediting Whole Grains in the CACFP</t>
  </si>
  <si>
    <t xml:space="preserve">Crediting Enriched Grains in the CACFP
</t>
  </si>
  <si>
    <t xml:space="preserve">Use the manufacturer’s serving size information on the Nutrition Facts label for the grain ingredient. For example, if the Nutrition Facts labels states that ¼ cup of enriched flour is 30 grams, then 1 cup weighs 120 grams. </t>
  </si>
  <si>
    <t>Search for grain ingredients in USDA’s FoodData Central Database (see webpage below).</t>
  </si>
  <si>
    <t xml:space="preserve">FoodData Central
</t>
  </si>
  <si>
    <t xml:space="preserve">For assistance with recipe calculations, such as converting fractions to decimals, review the resoruces below. </t>
  </si>
  <si>
    <t>2,</t>
  </si>
  <si>
    <t>Basics at a Glance Portion Control Poster</t>
  </si>
  <si>
    <t>(Institute of Child Nutrition (ICN))</t>
  </si>
  <si>
    <t>Table 8: Decimal Equivalents for Fractions of a Unit</t>
  </si>
  <si>
    <t>Table 2: Enriched grains, bran, and germ</t>
  </si>
  <si>
    <t>How to Identify Creditable Grains in the CACFP</t>
  </si>
  <si>
    <t>CACFP Best Practices</t>
  </si>
  <si>
    <t xml:space="preserve"> Child Care Worksheet 10: Nutrient Analysis of Recipes</t>
  </si>
  <si>
    <t>`</t>
  </si>
  <si>
    <t>CACFP staff</t>
  </si>
  <si>
    <t>Nutrition information for serving size</t>
  </si>
  <si>
    <t xml:space="preserve"> provided by CACFP facility</t>
  </si>
  <si>
    <t>Does the serving meet the CCCNS?</t>
  </si>
  <si>
    <t>Use a volume equivalent chart that lists the weight of 1 cup of grain ingredients (see table 3 on page 8).</t>
  </si>
  <si>
    <t>General Mills Cereals:</t>
  </si>
  <si>
    <t xml:space="preserve">Kellogg’s Cereals: </t>
  </si>
  <si>
    <t>Quaker Cereals:</t>
  </si>
  <si>
    <t>https://www.quakeroats.com/products</t>
  </si>
  <si>
    <t>https://www.kelloggs.com/en_US/home.html</t>
  </si>
  <si>
    <t>https://www.generalmills.com/en/Brands/Cereals</t>
  </si>
  <si>
    <t>FoodData Central Database:</t>
  </si>
  <si>
    <t>https://fdc.nal.usda.gov/</t>
  </si>
  <si>
    <t xml:space="preserve"> pieces</t>
  </si>
  <si>
    <t xml:space="preserve"> grams/piece</t>
  </si>
  <si>
    <t xml:space="preserve"> recipe servings</t>
  </si>
  <si>
    <t>Name of recipe:</t>
  </si>
  <si>
    <t xml:space="preserve">Date reviewed:  </t>
  </si>
  <si>
    <t xml:space="preserve">For question 3 below, check (X) either "Yes" or "No" in the blue box. The yellow boxes in questions 1-2 and 4 calculate automatically. </t>
  </si>
  <si>
    <t xml:space="preserve"> Total fat (grams (g))</t>
  </si>
  <si>
    <t xml:space="preserve"> Sodium (milligrams (mg))</t>
  </si>
  <si>
    <r>
      <rPr>
        <b/>
        <i/>
        <sz val="14"/>
        <color rgb="FF006600"/>
        <rFont val="Arial Narrow"/>
        <family val="2"/>
      </rPr>
      <t>Child Care Centers and Family Day Care Homes</t>
    </r>
    <r>
      <rPr>
        <b/>
        <sz val="14"/>
        <color rgb="FF006600"/>
        <rFont val="Arial Narrow"/>
        <family val="2"/>
      </rPr>
      <t xml:space="preserve"> </t>
    </r>
  </si>
  <si>
    <r>
      <t xml:space="preserve">Instructions: </t>
    </r>
    <r>
      <rPr>
        <sz val="11"/>
        <rFont val="Garamond"/>
        <family val="1"/>
      </rPr>
      <t xml:space="preserve">Use the recipe's </t>
    </r>
    <r>
      <rPr>
        <b/>
        <sz val="11"/>
        <rFont val="Garamond"/>
        <family val="1"/>
      </rPr>
      <t>nutrition information</t>
    </r>
    <r>
      <rPr>
        <sz val="11"/>
        <rFont val="Garamond"/>
        <family val="1"/>
      </rPr>
      <t xml:space="preserve"> and </t>
    </r>
    <r>
      <rPr>
        <b/>
        <sz val="11"/>
        <rFont val="Garamond"/>
        <family val="1"/>
      </rPr>
      <t xml:space="preserve">ingredients </t>
    </r>
    <r>
      <rPr>
        <sz val="11"/>
        <rFont val="Garamond"/>
        <family val="1"/>
      </rPr>
      <t>to enter information in the</t>
    </r>
    <r>
      <rPr>
        <b/>
        <sz val="11"/>
        <rFont val="Garamond"/>
        <family val="1"/>
      </rPr>
      <t xml:space="preserve"> blue boxes, </t>
    </r>
    <r>
      <rPr>
        <sz val="11"/>
        <rFont val="Garamond"/>
        <family val="1"/>
      </rPr>
      <t xml:space="preserve">following the directions indicated. For "yes" or "no" questions, enter "X" in the appropriate box. The yellow boxes calculate automatically. </t>
    </r>
  </si>
  <si>
    <r>
      <t xml:space="preserve">Note: </t>
    </r>
    <r>
      <rPr>
        <sz val="11"/>
        <rFont val="Garamond"/>
        <family val="1"/>
      </rPr>
      <t xml:space="preserve">CACFP sponsors should keep completed worksheets on file for the Administrative Review of the CACFP. The CSDE recommends maintaining completed worksheets </t>
    </r>
    <r>
      <rPr>
        <b/>
        <sz val="11"/>
        <rFont val="Garamond"/>
        <family val="1"/>
      </rPr>
      <t>electronically</t>
    </r>
    <r>
      <rPr>
        <sz val="11"/>
        <rFont val="Garamond"/>
        <family val="1"/>
      </rPr>
      <t xml:space="preserve"> in a folder on the computer. Printed copies are not required. </t>
    </r>
  </si>
  <si>
    <t>This worksheet also determines if products meet the recommended nutrition standards of the Connecticut Child Care Nutrition Standards (CCCNS). For information on the CCCNS, refer to the CSDE's guide below.</t>
  </si>
  <si>
    <r>
      <t>Column 2: List the</t>
    </r>
    <r>
      <rPr>
        <b/>
        <sz val="11"/>
        <rFont val="Garamond"/>
        <family val="1"/>
      </rPr>
      <t xml:space="preserve"> quantity in cups</t>
    </r>
    <r>
      <rPr>
        <sz val="11"/>
        <rFont val="Garamond"/>
        <family val="1"/>
      </rPr>
      <t xml:space="preserve"> for each ingredient. </t>
    </r>
  </si>
  <si>
    <r>
      <t xml:space="preserve">Column 3: Indicate the </t>
    </r>
    <r>
      <rPr>
        <b/>
        <sz val="11"/>
        <rFont val="Garamond"/>
        <family val="1"/>
      </rPr>
      <t xml:space="preserve">weight (grams) per cup </t>
    </r>
    <r>
      <rPr>
        <sz val="11"/>
        <rFont val="Garamond"/>
        <family val="1"/>
      </rPr>
      <t>for each ingredient. Use any one of the four methods below to convert cups to grams.</t>
    </r>
  </si>
  <si>
    <r>
      <t xml:space="preserve">(“Introduction” section, USDA’s </t>
    </r>
    <r>
      <rPr>
        <i/>
        <sz val="11"/>
        <color rgb="FF000000"/>
        <rFont val="Garamond"/>
        <family val="1"/>
      </rPr>
      <t>Food Buying Guide for Child Nutrition Programs</t>
    </r>
    <r>
      <rPr>
        <sz val="11"/>
        <color rgb="FF000000"/>
        <rFont val="Garamond"/>
        <family val="1"/>
      </rPr>
      <t>)</t>
    </r>
  </si>
  <si>
    <t>Child Care Worksheet 4: Crediting Family-size Recipes for Grains in the CACFP</t>
  </si>
  <si>
    <r>
      <t xml:space="preserve">The CACFP meal patterns require at least one serving of WGR foods per day, between all meals and snacks served in the CACFP facility. The USDA’s </t>
    </r>
    <r>
      <rPr>
        <i/>
        <sz val="11"/>
        <color rgb="FF000000"/>
        <rFont val="Garamond"/>
        <family val="1"/>
      </rPr>
      <t>CACFP Best Practices</t>
    </r>
    <r>
      <rPr>
        <sz val="11"/>
        <color rgb="FF000000"/>
        <rFont val="Garamond"/>
        <family val="1"/>
      </rPr>
      <t xml:space="preserve"> recommends at least two servings of WGR grains per day. </t>
    </r>
  </si>
  <si>
    <r>
      <t>A recipe meets the</t>
    </r>
    <r>
      <rPr>
        <sz val="11"/>
        <color indexed="8"/>
        <rFont val="Garamond"/>
        <family val="1"/>
      </rPr>
      <t xml:space="preserve"> WGR criteria if a </t>
    </r>
    <r>
      <rPr>
        <b/>
        <sz val="11"/>
        <color indexed="8"/>
        <rFont val="Garamond"/>
        <family val="1"/>
      </rPr>
      <t>whole grain</t>
    </r>
    <r>
      <rPr>
        <sz val="11"/>
        <color indexed="8"/>
        <rFont val="Garamond"/>
        <family val="1"/>
      </rPr>
      <t xml:space="preserve"> (or the combined weight of all whole grains) is </t>
    </r>
    <r>
      <rPr>
        <b/>
        <sz val="11"/>
        <color indexed="8"/>
        <rFont val="Garamond"/>
        <family val="1"/>
      </rPr>
      <t>equal to or greater than</t>
    </r>
    <r>
      <rPr>
        <sz val="11"/>
        <color indexed="8"/>
        <rFont val="Garamond"/>
        <family val="1"/>
      </rPr>
      <t xml:space="preserve"> the combined weight of all other creditable grains in the standardized recipe. Creditable grains include whole grains, enriched grains, bran, and germ.</t>
    </r>
  </si>
  <si>
    <r>
      <t xml:space="preserve">List the total weight (grams) of </t>
    </r>
    <r>
      <rPr>
        <b/>
        <sz val="11"/>
        <color indexed="8"/>
        <rFont val="Garamond"/>
        <family val="1"/>
      </rPr>
      <t>whole grain</t>
    </r>
    <r>
      <rPr>
        <sz val="11"/>
        <color indexed="8"/>
        <rFont val="Garamond"/>
        <family val="1"/>
      </rPr>
      <t>s in the recipe (see A in part 1):</t>
    </r>
  </si>
  <si>
    <r>
      <t xml:space="preserve">List the total weight (grams) of other </t>
    </r>
    <r>
      <rPr>
        <b/>
        <sz val="11"/>
        <color indexed="8"/>
        <rFont val="Garamond"/>
        <family val="1"/>
      </rPr>
      <t>creditable grains</t>
    </r>
    <r>
      <rPr>
        <sz val="11"/>
        <color indexed="8"/>
        <rFont val="Garamond"/>
        <family val="1"/>
      </rPr>
      <t xml:space="preserve"> in the recipe (see B in part 1):</t>
    </r>
  </si>
  <si>
    <r>
      <t xml:space="preserve"> </t>
    </r>
    <r>
      <rPr>
        <b/>
        <sz val="11"/>
        <color indexed="8"/>
        <rFont val="Garamond"/>
        <family val="1"/>
      </rPr>
      <t xml:space="preserve">Yes: </t>
    </r>
    <r>
      <rPr>
        <sz val="11"/>
        <color indexed="8"/>
        <rFont val="Garamond"/>
        <family val="1"/>
      </rPr>
      <t>Recipe is WGR</t>
    </r>
  </si>
  <si>
    <r>
      <t xml:space="preserve">Total weight (grams) of </t>
    </r>
    <r>
      <rPr>
        <b/>
        <sz val="11"/>
        <color rgb="FF000000"/>
        <rFont val="Garamond"/>
        <family val="1"/>
      </rPr>
      <t>creditable grains</t>
    </r>
    <r>
      <rPr>
        <sz val="11"/>
        <color rgb="FF000000"/>
        <rFont val="Garamond"/>
        <family val="1"/>
      </rPr>
      <t xml:space="preserve"> in the recipe (from C in part 1).</t>
    </r>
  </si>
  <si>
    <r>
      <t xml:space="preserve">Total </t>
    </r>
    <r>
      <rPr>
        <b/>
        <sz val="11"/>
        <color rgb="FF000000"/>
        <rFont val="Garamond"/>
        <family val="1"/>
      </rPr>
      <t>grain serving</t>
    </r>
    <r>
      <rPr>
        <sz val="11"/>
        <color rgb="FF000000"/>
        <rFont val="Garamond"/>
        <family val="1"/>
      </rPr>
      <t>s in the recipe (from D in part 1).</t>
    </r>
  </si>
  <si>
    <r>
      <t xml:space="preserve">List the </t>
    </r>
    <r>
      <rPr>
        <b/>
        <sz val="11"/>
        <rFont val="Garamond"/>
        <family val="1"/>
      </rPr>
      <t>number of servings</t>
    </r>
    <r>
      <rPr>
        <sz val="11"/>
        <rFont val="Garamond"/>
        <family val="1"/>
      </rPr>
      <t xml:space="preserve"> in the recipe.</t>
    </r>
  </si>
  <si>
    <r>
      <t xml:space="preserve">List the </t>
    </r>
    <r>
      <rPr>
        <b/>
        <sz val="11"/>
        <color rgb="FF000000"/>
        <rFont val="Garamond"/>
        <family val="1"/>
      </rPr>
      <t>recipe's s</t>
    </r>
    <r>
      <rPr>
        <b/>
        <sz val="11"/>
        <color indexed="8"/>
        <rFont val="Garamond"/>
        <family val="1"/>
      </rPr>
      <t>erving size</t>
    </r>
    <r>
      <rPr>
        <sz val="11"/>
        <color indexed="8"/>
        <rFont val="Garamond"/>
        <family val="1"/>
      </rPr>
      <t xml:space="preserve"> (number of pieces). For example, enter "1" for 1 roll and for enter "½" or "0.5" for ½ muffin.</t>
    </r>
  </si>
  <si>
    <r>
      <t xml:space="preserve">From the recipe's nutrient analysis, enter the </t>
    </r>
    <r>
      <rPr>
        <b/>
        <sz val="11"/>
        <rFont val="Garamond"/>
        <family val="1"/>
      </rPr>
      <t xml:space="preserve">nutrition information </t>
    </r>
    <r>
      <rPr>
        <sz val="11"/>
        <rFont val="Garamond"/>
        <family val="1"/>
      </rPr>
      <t>per serving in the blue boxes in B below. If the recipe does not provide nutrition information, use the CSDE's worksheet below to determine the nutrition information per serving.</t>
    </r>
  </si>
  <si>
    <r>
      <t xml:space="preserve">Read the recipe's </t>
    </r>
    <r>
      <rPr>
        <b/>
        <sz val="11"/>
        <rFont val="Garamond"/>
        <family val="1"/>
      </rPr>
      <t xml:space="preserve">ingredients. </t>
    </r>
    <r>
      <rPr>
        <sz val="11"/>
        <rFont val="Garamond"/>
        <family val="1"/>
      </rPr>
      <t xml:space="preserve"> For each question below, check (X) either "Yes" or "No" in the blue boxes.</t>
    </r>
  </si>
  <si>
    <r>
      <t xml:space="preserve">Fiber: </t>
    </r>
    <r>
      <rPr>
        <sz val="11"/>
        <rFont val="Garamond"/>
        <family val="1"/>
      </rPr>
      <t>Choose whole grains and foods with at least 2.5 g of fiber most often</t>
    </r>
  </si>
  <si>
    <r>
      <t xml:space="preserve">Is the recipe made </t>
    </r>
    <r>
      <rPr>
        <b/>
        <sz val="11"/>
        <rFont val="Garamond"/>
        <family val="1"/>
      </rPr>
      <t>without</t>
    </r>
    <r>
      <rPr>
        <sz val="11"/>
        <rFont val="Garamond"/>
        <family val="1"/>
      </rPr>
      <t xml:space="preserve"> chemically altered fat substitutes?  </t>
    </r>
  </si>
  <si>
    <r>
      <t xml:space="preserve">Is the recipe made </t>
    </r>
    <r>
      <rPr>
        <b/>
        <sz val="11"/>
        <rFont val="Garamond"/>
        <family val="1"/>
      </rPr>
      <t>without</t>
    </r>
    <r>
      <rPr>
        <sz val="11"/>
        <rFont val="Garamond"/>
        <family val="1"/>
      </rPr>
      <t xml:space="preserve"> partially hydrogenated oils? </t>
    </r>
  </si>
  <si>
    <t>Page 2 of 9</t>
  </si>
  <si>
    <t>Grain Ounce Equivalents for the CACFP</t>
  </si>
  <si>
    <r>
      <t xml:space="preserve">Ages 1-2 and 3-5: </t>
    </r>
    <r>
      <rPr>
        <sz val="11"/>
        <rFont val="Garamond"/>
        <family val="1"/>
      </rPr>
      <t>Number of pieces required to provide at least</t>
    </r>
    <r>
      <rPr>
        <b/>
        <sz val="11"/>
        <rFont val="Garamond"/>
        <family val="1"/>
      </rPr>
      <t xml:space="preserve">  ½ oz eq of grains: </t>
    </r>
  </si>
  <si>
    <r>
      <t xml:space="preserve">Ages 6-12 and 13-18: </t>
    </r>
    <r>
      <rPr>
        <sz val="11"/>
        <rFont val="Garamond"/>
        <family val="1"/>
      </rPr>
      <t xml:space="preserve">Number of pieces required to provide at least  </t>
    </r>
    <r>
      <rPr>
        <b/>
        <sz val="11"/>
        <rFont val="Garamond"/>
        <family val="1"/>
      </rPr>
      <t xml:space="preserve">1 oz eq of grains: </t>
    </r>
  </si>
  <si>
    <t xml:space="preserve"> oz eq of CACFP grains component</t>
  </si>
  <si>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</si>
  <si>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</si>
  <si>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</si>
  <si>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</si>
  <si>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Sugars: </t>
    </r>
    <r>
      <rPr>
        <sz val="11"/>
        <rFont val="Garamond"/>
        <family val="1"/>
      </rPr>
      <t>≤ 35%</t>
    </r>
  </si>
  <si>
    <t xml:space="preserve">½ oz eq = </t>
  </si>
  <si>
    <t xml:space="preserve">1 oz eq = </t>
  </si>
  <si>
    <r>
      <t xml:space="preserve">Barley, flour or meal </t>
    </r>
    <r>
      <rPr>
        <vertAlign val="superscript"/>
        <sz val="11"/>
        <color theme="1"/>
        <rFont val="Garamond"/>
        <family val="1"/>
      </rPr>
      <t>1</t>
    </r>
  </si>
  <si>
    <r>
      <t xml:space="preserve">Cornmeal, enriched, uncooked, yellow, degerminated </t>
    </r>
    <r>
      <rPr>
        <vertAlign val="superscript"/>
        <sz val="11"/>
        <color theme="1"/>
        <rFont val="Garamond"/>
        <family val="1"/>
      </rPr>
      <t>1</t>
    </r>
  </si>
  <si>
    <r>
      <t xml:space="preserve">Barley, hulled </t>
    </r>
    <r>
      <rPr>
        <vertAlign val="superscript"/>
        <sz val="11"/>
        <color theme="1"/>
        <rFont val="Garamond"/>
        <family val="1"/>
      </rPr>
      <t>1</t>
    </r>
  </si>
  <si>
    <r>
      <t xml:space="preserve">Cornmeal, enriched, uncooked, yellow, whole grain </t>
    </r>
    <r>
      <rPr>
        <vertAlign val="superscript"/>
        <sz val="11"/>
        <color theme="1"/>
        <rFont val="Garamond"/>
        <family val="1"/>
      </rPr>
      <t>1</t>
    </r>
  </si>
  <si>
    <r>
      <t xml:space="preserve">Barley, pearled, uncooked </t>
    </r>
    <r>
      <rPr>
        <vertAlign val="superscript"/>
        <sz val="11"/>
        <color theme="1"/>
        <rFont val="Garamond"/>
        <family val="1"/>
      </rPr>
      <t>1</t>
    </r>
  </si>
  <si>
    <r>
      <t xml:space="preserve">Cracker crumbs, graham, crushed </t>
    </r>
    <r>
      <rPr>
        <vertAlign val="superscript"/>
        <sz val="11"/>
        <color theme="1"/>
        <rFont val="Garamond"/>
        <family val="1"/>
      </rPr>
      <t>1</t>
    </r>
  </si>
  <si>
    <r>
      <t xml:space="preserve">Barley, pearled, cooked </t>
    </r>
    <r>
      <rPr>
        <vertAlign val="superscript"/>
        <sz val="11"/>
        <color theme="1"/>
        <rFont val="Garamond"/>
        <family val="1"/>
      </rPr>
      <t>1</t>
    </r>
  </si>
  <si>
    <r>
      <t xml:space="preserve">Cracker crumbs, snack, standard snack-type, regular, crushed </t>
    </r>
    <r>
      <rPr>
        <vertAlign val="superscript"/>
        <sz val="11"/>
        <color theme="1"/>
        <rFont val="Garamond"/>
        <family val="1"/>
      </rPr>
      <t>5</t>
    </r>
  </si>
  <si>
    <r>
      <t xml:space="preserve">Bread crumbs, dry, grated, plain </t>
    </r>
    <r>
      <rPr>
        <vertAlign val="superscript"/>
        <sz val="11"/>
        <color theme="1"/>
        <rFont val="Garamond"/>
        <family val="1"/>
      </rPr>
      <t>1</t>
    </r>
  </si>
  <si>
    <r>
      <t xml:space="preserve">Flour, buckwheat, whole groats </t>
    </r>
    <r>
      <rPr>
        <vertAlign val="superscript"/>
        <sz val="11"/>
        <color theme="1"/>
        <rFont val="Garamond"/>
        <family val="1"/>
      </rPr>
      <t>1</t>
    </r>
  </si>
  <si>
    <r>
      <t xml:space="preserve">Bread crumbs, plain, dry, grated, seasoned </t>
    </r>
    <r>
      <rPr>
        <vertAlign val="superscript"/>
        <sz val="11"/>
        <color theme="1"/>
        <rFont val="Garamond"/>
        <family val="1"/>
      </rPr>
      <t>1</t>
    </r>
  </si>
  <si>
    <r>
      <t xml:space="preserve">Flour, corn, whole grain, yellow </t>
    </r>
    <r>
      <rPr>
        <vertAlign val="superscript"/>
        <sz val="11"/>
        <color theme="1"/>
        <rFont val="Garamond"/>
        <family val="1"/>
      </rPr>
      <t>1</t>
    </r>
  </si>
  <si>
    <r>
      <t xml:space="preserve">Bread crumbs, plain soft, white </t>
    </r>
    <r>
      <rPr>
        <vertAlign val="superscript"/>
        <sz val="11"/>
        <color theme="1"/>
        <rFont val="Garamond"/>
        <family val="1"/>
      </rPr>
      <t>1</t>
    </r>
  </si>
  <si>
    <r>
      <t>Flour, rice, brown</t>
    </r>
    <r>
      <rPr>
        <vertAlign val="superscript"/>
        <sz val="11"/>
        <color theme="1"/>
        <rFont val="Garamond"/>
        <family val="1"/>
      </rPr>
      <t xml:space="preserve"> 1</t>
    </r>
  </si>
  <si>
    <r>
      <t xml:space="preserve">Bulgur, uncooked </t>
    </r>
    <r>
      <rPr>
        <vertAlign val="superscript"/>
        <sz val="11"/>
        <color theme="1"/>
        <rFont val="Garamond"/>
        <family val="1"/>
      </rPr>
      <t>1</t>
    </r>
  </si>
  <si>
    <r>
      <t>Flour, rice, white</t>
    </r>
    <r>
      <rPr>
        <vertAlign val="superscript"/>
        <sz val="11"/>
        <color theme="1"/>
        <rFont val="Garamond"/>
        <family val="1"/>
      </rPr>
      <t xml:space="preserve"> 1</t>
    </r>
  </si>
  <si>
    <r>
      <t xml:space="preserve">Bulgur, cooked </t>
    </r>
    <r>
      <rPr>
        <vertAlign val="superscript"/>
        <sz val="11"/>
        <color theme="1"/>
        <rFont val="Garamond"/>
        <family val="1"/>
      </rPr>
      <t>1</t>
    </r>
  </si>
  <si>
    <r>
      <t>Flour, rye, dark</t>
    </r>
    <r>
      <rPr>
        <vertAlign val="superscript"/>
        <sz val="11"/>
        <color theme="1"/>
        <rFont val="Garamond"/>
        <family val="1"/>
      </rPr>
      <t xml:space="preserve"> 1</t>
    </r>
  </si>
  <si>
    <r>
      <t xml:space="preserve">Cereal, General Mills Cheerios </t>
    </r>
    <r>
      <rPr>
        <vertAlign val="superscript"/>
        <sz val="11"/>
        <color theme="1"/>
        <rFont val="Garamond"/>
        <family val="1"/>
      </rPr>
      <t>2</t>
    </r>
  </si>
  <si>
    <r>
      <t>Flour, rye, light</t>
    </r>
    <r>
      <rPr>
        <vertAlign val="superscript"/>
        <sz val="11"/>
        <color theme="1"/>
        <rFont val="Garamond"/>
        <family val="1"/>
      </rPr>
      <t xml:space="preserve"> 1</t>
    </r>
  </si>
  <si>
    <r>
      <t xml:space="preserve">Cereal, General Mills Corn Chex </t>
    </r>
    <r>
      <rPr>
        <vertAlign val="superscript"/>
        <sz val="11"/>
        <color theme="1"/>
        <rFont val="Garamond"/>
        <family val="1"/>
      </rPr>
      <t>2</t>
    </r>
  </si>
  <si>
    <r>
      <t>Flour, wheat, white, all-purpose enriched, bleached</t>
    </r>
    <r>
      <rPr>
        <vertAlign val="superscript"/>
        <sz val="11"/>
        <color theme="1"/>
        <rFont val="Garamond"/>
        <family val="1"/>
      </rPr>
      <t xml:space="preserve"> 1</t>
    </r>
  </si>
  <si>
    <r>
      <t xml:space="preserve">Cereal, General Mills Rice Chex </t>
    </r>
    <r>
      <rPr>
        <vertAlign val="superscript"/>
        <sz val="11"/>
        <color theme="1"/>
        <rFont val="Garamond"/>
        <family val="1"/>
      </rPr>
      <t>2</t>
    </r>
  </si>
  <si>
    <r>
      <t xml:space="preserve">Flour, wheat, white, all-purpose enriched, unbleached </t>
    </r>
    <r>
      <rPr>
        <vertAlign val="superscript"/>
        <sz val="11"/>
        <color theme="1"/>
        <rFont val="Garamond"/>
        <family val="1"/>
      </rPr>
      <t>1</t>
    </r>
  </si>
  <si>
    <r>
      <t xml:space="preserve">Cereal, General Mills Wheat Chex </t>
    </r>
    <r>
      <rPr>
        <vertAlign val="superscript"/>
        <sz val="11"/>
        <color theme="1"/>
        <rFont val="Garamond"/>
        <family val="1"/>
      </rPr>
      <t>2</t>
    </r>
  </si>
  <si>
    <r>
      <t xml:space="preserve">Flour, wheat, white, bread, enriched </t>
    </r>
    <r>
      <rPr>
        <vertAlign val="superscript"/>
        <sz val="11"/>
        <color theme="1"/>
        <rFont val="Garamond"/>
        <family val="1"/>
      </rPr>
      <t>1</t>
    </r>
  </si>
  <si>
    <r>
      <t xml:space="preserve">Cereal, General Mills Wheaties </t>
    </r>
    <r>
      <rPr>
        <vertAlign val="superscript"/>
        <sz val="11"/>
        <color theme="1"/>
        <rFont val="Garamond"/>
        <family val="1"/>
      </rPr>
      <t>2</t>
    </r>
  </si>
  <si>
    <r>
      <t xml:space="preserve">Flour, wheat, white, cake, enriched, unsifted, dipped </t>
    </r>
    <r>
      <rPr>
        <vertAlign val="superscript"/>
        <sz val="11"/>
        <color theme="1"/>
        <rFont val="Garamond"/>
        <family val="1"/>
      </rPr>
      <t>1</t>
    </r>
  </si>
  <si>
    <r>
      <t xml:space="preserve">Cereal, Kellogg’s All-Bran Bran Buds </t>
    </r>
    <r>
      <rPr>
        <vertAlign val="superscript"/>
        <sz val="11"/>
        <color theme="1"/>
        <rFont val="Garamond"/>
        <family val="1"/>
      </rPr>
      <t>3</t>
    </r>
  </si>
  <si>
    <r>
      <t>Flour, wheat, white, self-rising, enriched</t>
    </r>
    <r>
      <rPr>
        <vertAlign val="superscript"/>
        <sz val="11"/>
        <color theme="1"/>
        <rFont val="Garamond"/>
        <family val="1"/>
      </rPr>
      <t xml:space="preserve"> 1</t>
    </r>
  </si>
  <si>
    <r>
      <t xml:space="preserve">Cereal, Kellogg’s All-Bran Original </t>
    </r>
    <r>
      <rPr>
        <vertAlign val="superscript"/>
        <sz val="11"/>
        <color theme="1"/>
        <rFont val="Garamond"/>
        <family val="1"/>
      </rPr>
      <t>3</t>
    </r>
  </si>
  <si>
    <r>
      <t xml:space="preserve">Flour, wheat, whole grain </t>
    </r>
    <r>
      <rPr>
        <vertAlign val="superscript"/>
        <sz val="11"/>
        <color theme="1"/>
        <rFont val="Garamond"/>
        <family val="1"/>
      </rPr>
      <t>1</t>
    </r>
  </si>
  <si>
    <r>
      <t xml:space="preserve">Cereal, Kellogg’s Corn Flakes crumbs </t>
    </r>
    <r>
      <rPr>
        <vertAlign val="superscript"/>
        <sz val="11"/>
        <color theme="1"/>
        <rFont val="Garamond"/>
        <family val="1"/>
      </rPr>
      <t>3</t>
    </r>
  </si>
  <si>
    <r>
      <t xml:space="preserve">Wheat germ, uncooked, plain </t>
    </r>
    <r>
      <rPr>
        <vertAlign val="superscript"/>
        <sz val="11"/>
        <color theme="1"/>
        <rFont val="Garamond"/>
        <family val="1"/>
      </rPr>
      <t>1</t>
    </r>
  </si>
  <si>
    <r>
      <t xml:space="preserve">Cereal, Kellogg’s Corn Flakes, whole </t>
    </r>
    <r>
      <rPr>
        <vertAlign val="superscript"/>
        <sz val="11"/>
        <color theme="1"/>
        <rFont val="Garamond"/>
        <family val="1"/>
      </rPr>
      <t>3</t>
    </r>
  </si>
  <si>
    <r>
      <t xml:space="preserve">Wheat germ, toasted, plain </t>
    </r>
    <r>
      <rPr>
        <vertAlign val="superscript"/>
        <sz val="11"/>
        <color theme="1"/>
        <rFont val="Garamond"/>
        <family val="1"/>
      </rPr>
      <t>1</t>
    </r>
  </si>
  <si>
    <r>
      <t xml:space="preserve">Cereal, Kellogg’s Rice Krispies </t>
    </r>
    <r>
      <rPr>
        <vertAlign val="superscript"/>
        <sz val="11"/>
        <color theme="1"/>
        <rFont val="Garamond"/>
        <family val="1"/>
      </rPr>
      <t>3</t>
    </r>
  </si>
  <si>
    <r>
      <t xml:space="preserve">Oat bran, raw </t>
    </r>
    <r>
      <rPr>
        <vertAlign val="superscript"/>
        <sz val="11"/>
        <color theme="1"/>
        <rFont val="Garamond"/>
        <family val="1"/>
      </rPr>
      <t>1</t>
    </r>
  </si>
  <si>
    <r>
      <t xml:space="preserve">Cereal, Quaker Puffed Rice </t>
    </r>
    <r>
      <rPr>
        <vertAlign val="superscript"/>
        <sz val="11"/>
        <color theme="1"/>
        <rFont val="Garamond"/>
        <family val="1"/>
      </rPr>
      <t>4</t>
    </r>
  </si>
  <si>
    <r>
      <t>Oat bran, cooked</t>
    </r>
    <r>
      <rPr>
        <vertAlign val="superscript"/>
        <sz val="11"/>
        <color theme="1"/>
        <rFont val="Garamond"/>
        <family val="1"/>
      </rPr>
      <t>1</t>
    </r>
  </si>
  <si>
    <r>
      <t xml:space="preserve">Cereal, Quaker Puffed Wheat </t>
    </r>
    <r>
      <rPr>
        <vertAlign val="superscript"/>
        <sz val="11"/>
        <color theme="1"/>
        <rFont val="Garamond"/>
        <family val="1"/>
      </rPr>
      <t>4</t>
    </r>
  </si>
  <si>
    <r>
      <t xml:space="preserve">Oats, rolled, quick, uncooked </t>
    </r>
    <r>
      <rPr>
        <vertAlign val="superscript"/>
        <sz val="11"/>
        <color theme="1"/>
        <rFont val="Garamond"/>
        <family val="1"/>
      </rPr>
      <t>1</t>
    </r>
  </si>
  <si>
    <r>
      <t xml:space="preserve">Oats, rolled, regular, uncooked </t>
    </r>
    <r>
      <rPr>
        <vertAlign val="superscript"/>
        <sz val="11"/>
        <color theme="1"/>
        <rFont val="Garamond"/>
        <family val="1"/>
      </rPr>
      <t>1</t>
    </r>
  </si>
  <si>
    <t>Determine the average weight of 1 cup of the grain ingredient by measuring and weighing several samples. For more information, refer to the CSDE's resource below. This method is the most accurate.</t>
  </si>
  <si>
    <t>The use of brand-name products is solely for clarification regarding serving sizes and does not constitute approval or endorsement by the CSDE or the USDA. The actual weight of 1 cup may be more or less than the weights in this chart, depending on the measuring method used, e.g., stirred or unstirred, sifted or unsifted, spooned or dipped, and coarsely or finely crushed. For the most accurate conversion of volume to weight, calculate the average weight of 1 cup of the ingredient by measuring and weighing several samples. For more information, refer to the CSDE's resource below.</t>
  </si>
  <si>
    <t>Table 1: Whole grains</t>
  </si>
  <si>
    <t>Column 1:</t>
  </si>
  <si>
    <t>Column 2:</t>
  </si>
  <si>
    <t>Column 3:</t>
  </si>
  <si>
    <t>Column 4:</t>
  </si>
  <si>
    <t>Column 5:</t>
  </si>
  <si>
    <t>Total weight (grams)</t>
  </si>
  <si>
    <t>Weight per cup (grams)</t>
  </si>
  <si>
    <t>Quantity (cups)</t>
  </si>
  <si>
    <t>Grain ingredients in recipe</t>
  </si>
  <si>
    <r>
      <t xml:space="preserve"> Dietary fiber (g)  </t>
    </r>
    <r>
      <rPr>
        <i/>
        <sz val="11"/>
        <color indexed="8"/>
        <rFont val="Garamond"/>
        <family val="1"/>
      </rPr>
      <t xml:space="preserve">Enter 0 (zero) if the recipe's nutrient analysis states “less than 1g" or "&lt;1g." </t>
    </r>
  </si>
  <si>
    <r>
      <t xml:space="preserve"> Sugars (g)  </t>
    </r>
    <r>
      <rPr>
        <i/>
        <sz val="11"/>
        <color indexed="8"/>
        <rFont val="Garamond"/>
        <family val="1"/>
      </rPr>
      <t xml:space="preserve">Enter 0 (zero) if the recipe's nutrient analysis states “less than 1g" or "&lt;1g." </t>
    </r>
  </si>
  <si>
    <t>Grams per cup</t>
  </si>
  <si>
    <t>¸ 16 =</t>
  </si>
  <si>
    <t>oz eq</t>
  </si>
  <si>
    <r>
      <t xml:space="preserve">For more information, refer to the CCCNS in the CSDE's </t>
    </r>
    <r>
      <rPr>
        <i/>
        <sz val="11"/>
        <color indexed="8"/>
        <rFont val="Garamond"/>
        <family val="1"/>
      </rPr>
      <t xml:space="preserve">Action Guide for Child Care Nutrition and Physical Activity Policies. </t>
    </r>
  </si>
  <si>
    <t xml:space="preserve">Meeting the Whole Grain-rich Requirement for the CACFP </t>
  </si>
  <si>
    <r>
      <t xml:space="preserve">This worksheet is available at </t>
    </r>
    <r>
      <rPr>
        <u/>
        <sz val="11"/>
        <color rgb="FF0000FF"/>
        <rFont val="Garamond"/>
        <family val="1"/>
      </rPr>
      <t>https://portal.ct.gov/-/media/SDE/Nutrition/CACFP/ Crediting/CACFP_Crediting_Worksheet4_Grains_Family_Size_Recipes.xlsx</t>
    </r>
    <r>
      <rPr>
        <sz val="11"/>
        <color indexed="8"/>
        <rFont val="Garamond"/>
        <family val="1"/>
      </rPr>
      <t>.</t>
    </r>
  </si>
  <si>
    <t>Part 2 — CACFP Whole Grain-rich (WGR) Criteria</t>
  </si>
  <si>
    <t>Part 3 — CACFP Serving Size (Ounce Equivalents)</t>
  </si>
  <si>
    <t>A recipe serving must contain 16 grams of creditable grains to credit as 1 oz eq of the grains component, and 8 grams of creditable grains to credit as ½ oz eq of the grains component. For information on the required grain oz eq for the CACFP meal patterns, refer to the CSDE's resource below.</t>
  </si>
  <si>
    <t>Part 4 — Nutrition Information for Recipe's Serving</t>
  </si>
  <si>
    <t>Part 5 — Compliance of CACFP Serving with CCCNS</t>
  </si>
  <si>
    <t>Part 6 — Summary of CACFP Crediting Information and Compliance with CCCNS</t>
  </si>
  <si>
    <t>Part 1 — Creditable Grain Ingredients</t>
  </si>
  <si>
    <t xml:space="preserve"> (from step 4D in part 3)</t>
  </si>
  <si>
    <t>This section automatically compares the nutrition information for the serving provided by the CACFP facility (step 8 in part 3 above) with the CCCNS and indicates if the serving meets each nutrition standard.</t>
  </si>
  <si>
    <r>
      <t xml:space="preserve">Does the recipe contain </t>
    </r>
    <r>
      <rPr>
        <b/>
        <sz val="11"/>
        <color theme="1"/>
        <rFont val="Garamond"/>
        <family val="1"/>
      </rPr>
      <t>partially hydrogenated oils</t>
    </r>
    <r>
      <rPr>
        <sz val="11"/>
        <color theme="1"/>
        <rFont val="Garamond"/>
        <family val="1"/>
      </rPr>
      <t>, e.g., partially hydrogenated cottonseed oil and partially hydrogenated soybean oil?</t>
    </r>
    <r>
      <rPr>
        <sz val="11"/>
        <color indexed="8"/>
        <rFont val="Garamond"/>
        <family val="1"/>
      </rPr>
      <t xml:space="preserve"> </t>
    </r>
    <r>
      <rPr>
        <vertAlign val="superscript"/>
        <sz val="11"/>
        <color indexed="8"/>
        <rFont val="Garamond"/>
        <family val="1"/>
      </rPr>
      <t>1</t>
    </r>
  </si>
  <si>
    <r>
      <t xml:space="preserve">A recipe </t>
    </r>
    <r>
      <rPr>
        <sz val="11"/>
        <color indexed="8"/>
        <rFont val="Garamond"/>
        <family val="1"/>
      </rPr>
      <t>credits as the grains component based on the amount of creditable grains per serving. Creditable grains include whole grains, enriched grains, bran, and germ.</t>
    </r>
    <r>
      <rPr>
        <sz val="11"/>
        <color theme="1"/>
        <rFont val="Garamond"/>
        <family val="1"/>
      </rPr>
      <t xml:space="preserve"> For information on identifying creditable grains, refer to the CSDE's resources below.</t>
    </r>
  </si>
  <si>
    <r>
      <t xml:space="preserve">Review the recipe's </t>
    </r>
    <r>
      <rPr>
        <b/>
        <sz val="11"/>
        <color theme="1"/>
        <rFont val="Garamond"/>
        <family val="1"/>
      </rPr>
      <t>ingredients</t>
    </r>
    <r>
      <rPr>
        <sz val="11"/>
        <color theme="1"/>
        <rFont val="Garamond"/>
        <family val="1"/>
      </rPr>
      <t xml:space="preserve">. Does the recipe contain creditable grains? </t>
    </r>
  </si>
  <si>
    <t>Page 3 of 10</t>
  </si>
  <si>
    <r>
      <t xml:space="preserve">Part 1 — Creditable Grain Ingredients, </t>
    </r>
    <r>
      <rPr>
        <b/>
        <i/>
        <sz val="13"/>
        <color theme="0"/>
        <rFont val="Arial Narrow"/>
        <family val="2"/>
      </rPr>
      <t>continued</t>
    </r>
  </si>
  <si>
    <r>
      <t xml:space="preserve"> Yes:</t>
    </r>
    <r>
      <rPr>
        <sz val="11"/>
        <color theme="1"/>
        <rFont val="Garamond"/>
        <family val="1"/>
      </rPr>
      <t xml:space="preserve"> Recipe credits as the grains component in the CACFP meal patterns.</t>
    </r>
  </si>
  <si>
    <t>Page 4 of 10</t>
  </si>
  <si>
    <t>Page 5 of 10</t>
  </si>
  <si>
    <t>Page 6 of 10</t>
  </si>
  <si>
    <t>Page 7 of 10</t>
  </si>
  <si>
    <t>Page 8 of 10</t>
  </si>
  <si>
    <t>Page 9 of 10</t>
  </si>
  <si>
    <t>Page 10 of 10</t>
  </si>
  <si>
    <t>A recipe serving must contain 16 grams of creditable grains to credit as 1 ounce equivalent (oz eq) of the grains component, and 8 grams of creditable grains to credit as ½ oz eq of the grains component. For information on the required grain oz eq for the CACFP meal patterns, refer to the CSDE's resource below.</t>
  </si>
  <si>
    <t>Page 1 of 10</t>
  </si>
  <si>
    <r>
      <t xml:space="preserve">Enter all </t>
    </r>
    <r>
      <rPr>
        <b/>
        <sz val="11"/>
        <rFont val="Garamond"/>
        <family val="1"/>
      </rPr>
      <t>whole grains</t>
    </r>
    <r>
      <rPr>
        <sz val="11"/>
        <rFont val="Garamond"/>
        <family val="1"/>
      </rPr>
      <t xml:space="preserve"> in column 1 of table 1. Enter all </t>
    </r>
    <r>
      <rPr>
        <b/>
        <sz val="11"/>
        <rFont val="Garamond"/>
        <family val="1"/>
      </rPr>
      <t xml:space="preserve">enriched grains, bran, and germ </t>
    </r>
    <r>
      <rPr>
        <sz val="11"/>
        <rFont val="Garamond"/>
        <family val="1"/>
      </rPr>
      <t xml:space="preserve"> in column 1 of table 2.  </t>
    </r>
  </si>
  <si>
    <r>
      <t xml:space="preserve"> No: </t>
    </r>
    <r>
      <rPr>
        <sz val="11"/>
        <color theme="1"/>
        <rFont val="Garamond"/>
        <family val="1"/>
      </rPr>
      <t xml:space="preserve">Recipe does </t>
    </r>
    <r>
      <rPr>
        <b/>
        <sz val="11"/>
        <color theme="1"/>
        <rFont val="Garamond"/>
        <family val="1"/>
      </rPr>
      <t>not</t>
    </r>
    <r>
      <rPr>
        <sz val="11"/>
        <color theme="1"/>
        <rFont val="Garamond"/>
        <family val="1"/>
      </rPr>
      <t xml:space="preserve"> credit as the grains component in the CACFP meal patterns.</t>
    </r>
  </si>
  <si>
    <t xml:space="preserve"> oz eq/piece</t>
  </si>
  <si>
    <r>
      <t>Required CACFP serving size (</t>
    </r>
    <r>
      <rPr>
        <b/>
        <sz val="11"/>
        <rFont val="Garamond"/>
        <family val="1"/>
      </rPr>
      <t>number of pieces</t>
    </r>
    <r>
      <rPr>
        <sz val="11"/>
        <rFont val="Garamond"/>
        <family val="1"/>
      </rPr>
      <t>).</t>
    </r>
  </si>
  <si>
    <r>
      <rPr>
        <b/>
        <sz val="11"/>
        <color rgb="FF000000"/>
        <rFont val="Garamond"/>
        <family val="1"/>
      </rPr>
      <t>Oz eq per recipe serving</t>
    </r>
    <r>
      <rPr>
        <sz val="11"/>
        <color rgb="FF000000"/>
        <rFont val="Garamond"/>
        <family val="1"/>
      </rPr>
      <t xml:space="preserve"> (divide B by C). </t>
    </r>
  </si>
  <si>
    <r>
      <rPr>
        <b/>
        <sz val="11"/>
        <color rgb="FF000000"/>
        <rFont val="Garamond"/>
        <family val="1"/>
      </rPr>
      <t>Grams of creditable grains per recipe serving</t>
    </r>
    <r>
      <rPr>
        <sz val="11"/>
        <color rgb="FF000000"/>
        <rFont val="Garamond"/>
        <family val="1"/>
      </rPr>
      <t xml:space="preserve"> (divide A by C).</t>
    </r>
  </si>
  <si>
    <t xml:space="preserve">Determine oz eq                                     </t>
  </si>
  <si>
    <t>Actual oz eq of the grains component in the CACFP facility's serving size</t>
  </si>
  <si>
    <r>
      <rPr>
        <b/>
        <sz val="11"/>
        <color rgb="FF000000"/>
        <rFont val="Garamond"/>
        <family val="1"/>
      </rPr>
      <t>Creditable</t>
    </r>
    <r>
      <rPr>
        <sz val="11"/>
        <color indexed="8"/>
        <rFont val="Garamond"/>
        <family val="1"/>
      </rPr>
      <t xml:space="preserve">: Is the recipe </t>
    </r>
    <r>
      <rPr>
        <sz val="11"/>
        <color rgb="FF000000"/>
        <rFont val="Garamond"/>
        <family val="1"/>
      </rPr>
      <t>creditable</t>
    </r>
    <r>
      <rPr>
        <sz val="11"/>
        <color indexed="8"/>
        <rFont val="Garamond"/>
        <family val="1"/>
      </rPr>
      <t>? (Refer to part 1.)</t>
    </r>
  </si>
  <si>
    <r>
      <rPr>
        <b/>
        <sz val="11"/>
        <color rgb="FF000000"/>
        <rFont val="Garamond"/>
        <family val="1"/>
      </rPr>
      <t xml:space="preserve">WGR: </t>
    </r>
    <r>
      <rPr>
        <sz val="11"/>
        <color indexed="8"/>
        <rFont val="Garamond"/>
        <family val="1"/>
      </rPr>
      <t xml:space="preserve">Is the recipe </t>
    </r>
    <r>
      <rPr>
        <sz val="11"/>
        <color rgb="FF000000"/>
        <rFont val="Garamond"/>
        <family val="1"/>
      </rPr>
      <t>WGR</t>
    </r>
    <r>
      <rPr>
        <sz val="11"/>
        <color indexed="8"/>
        <rFont val="Garamond"/>
        <family val="1"/>
      </rPr>
      <t>? (Refer to part 2.)</t>
    </r>
  </si>
  <si>
    <r>
      <rPr>
        <b/>
        <sz val="11"/>
        <color rgb="FF000000"/>
        <rFont val="Garamond"/>
        <family val="1"/>
      </rPr>
      <t>Recommended nutrition standards:</t>
    </r>
    <r>
      <rPr>
        <sz val="11"/>
        <color indexed="8"/>
        <rFont val="Garamond"/>
        <family val="1"/>
      </rPr>
      <t xml:space="preserve"> Does the recipe meet the </t>
    </r>
    <r>
      <rPr>
        <sz val="11"/>
        <color rgb="FF000000"/>
        <rFont val="Garamond"/>
        <family val="1"/>
      </rPr>
      <t>CCCNS</t>
    </r>
    <r>
      <rPr>
        <sz val="11"/>
        <color indexed="8"/>
        <rFont val="Garamond"/>
        <family val="1"/>
      </rPr>
      <t>? (Refer to part 5.)</t>
    </r>
  </si>
  <si>
    <r>
      <rPr>
        <b/>
        <sz val="11"/>
        <color rgb="FFFF0000"/>
        <rFont val="Webdings"/>
        <family val="1"/>
        <charset val="2"/>
      </rPr>
      <t>8</t>
    </r>
    <r>
      <rPr>
        <b/>
        <sz val="11"/>
        <color rgb="FFFF0000"/>
        <rFont val="Garamond"/>
        <family val="1"/>
      </rPr>
      <t xml:space="preserve"> STOP: Do not complete the other sections of this worksheet.</t>
    </r>
  </si>
  <si>
    <r>
      <rPr>
        <sz val="11"/>
        <rFont val="Garamond"/>
        <family val="1"/>
      </rPr>
      <t>CSDE webpage:</t>
    </r>
    <r>
      <rPr>
        <sz val="11"/>
        <color indexed="8"/>
        <rFont val="Garamond"/>
        <family val="1"/>
      </rPr>
      <t xml:space="preserve"> </t>
    </r>
  </si>
  <si>
    <r>
      <t xml:space="preserve">This worksheet determines if family-size recipes for grain foods comply with the </t>
    </r>
    <r>
      <rPr>
        <b/>
        <sz val="11"/>
        <rFont val="Garamond"/>
        <family val="1"/>
      </rPr>
      <t>crediting</t>
    </r>
    <r>
      <rPr>
        <sz val="11"/>
        <rFont val="Garamond"/>
        <family val="1"/>
      </rPr>
      <t xml:space="preserve">, </t>
    </r>
    <r>
      <rPr>
        <b/>
        <sz val="11"/>
        <rFont val="Garamond"/>
        <family val="1"/>
      </rPr>
      <t>whole grain-rich (WGR)</t>
    </r>
    <r>
      <rPr>
        <sz val="11"/>
        <rFont val="Garamond"/>
        <family val="1"/>
      </rPr>
      <t>, and</t>
    </r>
    <r>
      <rPr>
        <b/>
        <sz val="11"/>
        <rFont val="Garamond"/>
        <family val="1"/>
      </rPr>
      <t xml:space="preserve"> ounce equivalents (oz eq) </t>
    </r>
    <r>
      <rPr>
        <sz val="11"/>
        <rFont val="Garamond"/>
        <family val="1"/>
      </rPr>
      <t xml:space="preserve">requirements of the CACFP meal patterns for children. Family-size recipes typically list grain ingredients in volume (e.g., cups and quarts) instead of weight (pounds and ounces). To determine the CACFP grain servings in the recipe, CACFP facilities must convert volume measurements to weight (grams). If the recipe lists grain ingredients in weight, use the CSDE's </t>
    </r>
    <r>
      <rPr>
        <i/>
        <sz val="11"/>
        <rFont val="Garamond"/>
        <family val="1"/>
      </rPr>
      <t>Child Care Worksheet 5: Crediting Quantity Recipes for Grains in the CACFP</t>
    </r>
    <r>
      <rPr>
        <sz val="11"/>
        <rFont val="Garamond"/>
        <family val="1"/>
      </rPr>
      <t>. For additional CACFP child care crediting worksheets and meal pattern crediting information, refer to the Connecticut State Department of Education's (CSDE) webpage below.</t>
    </r>
  </si>
  <si>
    <r>
      <rPr>
        <b/>
        <sz val="11"/>
        <color rgb="FF000000"/>
        <rFont val="Garamond"/>
        <family val="1"/>
      </rPr>
      <t>Minimum serving:</t>
    </r>
    <r>
      <rPr>
        <sz val="11"/>
        <color rgb="FF000000"/>
        <rFont val="Garamond"/>
        <family val="1"/>
      </rPr>
      <t xml:space="preserve"> </t>
    </r>
    <r>
      <rPr>
        <sz val="11"/>
        <color indexed="8"/>
        <rFont val="Garamond"/>
        <family val="1"/>
      </rPr>
      <t>Does the CACFP facility's serving provide the</t>
    </r>
    <r>
      <rPr>
        <sz val="11"/>
        <color rgb="FF000000"/>
        <rFont val="Garamond"/>
        <family val="1"/>
      </rPr>
      <t xml:space="preserve"> required oz eq</t>
    </r>
    <r>
      <rPr>
        <sz val="11"/>
        <color indexed="8"/>
        <rFont val="Garamond"/>
        <family val="1"/>
      </rPr>
      <t>? (Refer to part 3.)</t>
    </r>
  </si>
  <si>
    <r>
      <rPr>
        <b/>
        <sz val="11"/>
        <color rgb="FFC00000"/>
        <rFont val="Garamond"/>
        <family val="1"/>
      </rPr>
      <t>Note:</t>
    </r>
    <r>
      <rPr>
        <sz val="11"/>
        <color rgb="FFC00000"/>
        <rFont val="Garamond"/>
        <family val="1"/>
      </rPr>
      <t xml:space="preserve"> </t>
    </r>
    <r>
      <rPr>
        <sz val="11"/>
        <rFont val="Garamond"/>
        <family val="1"/>
      </rPr>
      <t xml:space="preserve">The required number of pieces rounds </t>
    </r>
    <r>
      <rPr>
        <b/>
        <sz val="11"/>
        <rFont val="Garamond"/>
        <family val="1"/>
      </rPr>
      <t>up</t>
    </r>
    <r>
      <rPr>
        <sz val="11"/>
        <rFont val="Garamond"/>
        <family val="1"/>
      </rPr>
      <t xml:space="preserve"> to the nearest quarter (¼) piece.  For example, 1.49 pieces and 1.27 pieces round up to 1.5 pieces and 1.24 pieces rounds up to 1.25 pieces.</t>
    </r>
  </si>
  <si>
    <r>
      <rPr>
        <b/>
        <sz val="11"/>
        <color rgb="FFC00000"/>
        <rFont val="Garamond"/>
        <family val="1"/>
      </rPr>
      <t>Note:</t>
    </r>
    <r>
      <rPr>
        <sz val="11"/>
        <color rgb="FFC00000"/>
        <rFont val="Garamond"/>
        <family val="1"/>
      </rPr>
      <t xml:space="preserve"> </t>
    </r>
    <r>
      <rPr>
        <sz val="11"/>
        <rFont val="Garamond"/>
        <family val="1"/>
      </rPr>
      <t xml:space="preserve">The oz eq per piece rounds </t>
    </r>
    <r>
      <rPr>
        <b/>
        <sz val="11"/>
        <rFont val="Garamond"/>
        <family val="1"/>
      </rPr>
      <t>down</t>
    </r>
    <r>
      <rPr>
        <sz val="11"/>
        <rFont val="Garamond"/>
        <family val="1"/>
      </rPr>
      <t xml:space="preserve"> to the nearest quarter (¼) oz eq. For example,                      1.49 oz eq and 1.27 oz eq round down to 1.25 oz eq and 1.24 rounds down to 1 oz eq.</t>
    </r>
  </si>
  <si>
    <r>
      <t xml:space="preserve">From the recipe, enter the </t>
    </r>
    <r>
      <rPr>
        <b/>
        <sz val="11"/>
        <rFont val="Garamond"/>
        <family val="1"/>
      </rPr>
      <t>number of servings</t>
    </r>
    <r>
      <rPr>
        <sz val="11"/>
        <rFont val="Garamond"/>
        <family val="1"/>
      </rPr>
      <t xml:space="preserve"> in the blue box in 3 below and the</t>
    </r>
    <r>
      <rPr>
        <b/>
        <sz val="11"/>
        <rFont val="Garamond"/>
        <family val="1"/>
      </rPr>
      <t xml:space="preserve"> serving size (number of pieces)</t>
    </r>
    <r>
      <rPr>
        <sz val="11"/>
        <rFont val="Garamond"/>
        <family val="1"/>
      </rPr>
      <t xml:space="preserve"> in the blue box in 4 below. </t>
    </r>
    <r>
      <rPr>
        <b/>
        <sz val="11"/>
        <color rgb="FFC00000"/>
        <rFont val="Garamond"/>
        <family val="1"/>
      </rPr>
      <t xml:space="preserve">Note: </t>
    </r>
    <r>
      <rPr>
        <sz val="11"/>
        <rFont val="Garamond"/>
        <family val="1"/>
      </rPr>
      <t xml:space="preserve">The recipe's serving size may be different from the required oz eq. </t>
    </r>
  </si>
  <si>
    <r>
      <t>This worksheet applies only to foods that belong in</t>
    </r>
    <r>
      <rPr>
        <b/>
        <sz val="11"/>
        <rFont val="Garamond"/>
        <family val="1"/>
      </rPr>
      <t xml:space="preserve"> groups A-E</t>
    </r>
    <r>
      <rPr>
        <sz val="11"/>
        <rFont val="Garamond"/>
        <family val="1"/>
      </rPr>
      <t xml:space="preserve"> of the U.S. Department of Agriculture’s (USDA) Exhibit A grains oz eq chart, such as bread, muffins, pancakes, and waffles. </t>
    </r>
    <r>
      <rPr>
        <b/>
        <sz val="11"/>
        <color rgb="FFC00000"/>
        <rFont val="Garamond"/>
        <family val="1"/>
      </rPr>
      <t xml:space="preserve">Note: </t>
    </r>
    <r>
      <rPr>
        <sz val="11"/>
        <rFont val="Garamond"/>
        <family val="1"/>
      </rPr>
      <t>Foods in groups F and G are grain-based desserts and do not credit in the CACFP meal patterns for children. Examples include cookies, sweet pie crusts, doughnuts, cereal bars, granola bars, sweet rolls, pastries, toaster pastries, cake, and brownies. For information on the CACFP meal patterns and grain oz eq, refer to the CSDE's resources below.</t>
    </r>
  </si>
  <si>
    <r>
      <t xml:space="preserve">In the blue box below, indicate the </t>
    </r>
    <r>
      <rPr>
        <b/>
        <sz val="11"/>
        <rFont val="Garamond"/>
        <family val="1"/>
      </rPr>
      <t>number of pieces for the actual serving</t>
    </r>
    <r>
      <rPr>
        <sz val="11"/>
        <rFont val="Garamond"/>
        <family val="1"/>
      </rPr>
      <t xml:space="preserve"> that will be provided by the CACFP facility. The oz eq of the grains component calculates automatically in the yellow box below. Due to the USDA's rounding requirements for grains oz eq, this amount may be different from the amount in step 7.</t>
    </r>
  </si>
  <si>
    <r>
      <rPr>
        <b/>
        <sz val="11"/>
        <color rgb="FFC00000"/>
        <rFont val="Garamond"/>
        <family val="1"/>
      </rPr>
      <t>Note:</t>
    </r>
    <r>
      <rPr>
        <sz val="11"/>
        <rFont val="Garamond"/>
        <family val="1"/>
      </rPr>
      <t xml:space="preserve"> The serving provided by the CACFP facility could be the same, larger, or  smaller than the required grain serving in the CACFP meal patterns. Amounts less than ¼ oz eq do not credit toward the grains component. If a food item provides less than the minimum oz eq, the CACFP menu must include additional grains to meet the minimum oz eq for each meal and snack. </t>
    </r>
  </si>
  <si>
    <r>
      <rPr>
        <b/>
        <sz val="11"/>
        <color rgb="FFC00000"/>
        <rFont val="Garamond"/>
        <family val="1"/>
      </rPr>
      <t>Note:</t>
    </r>
    <r>
      <rPr>
        <sz val="11"/>
        <color indexed="8"/>
        <rFont val="Garamond"/>
        <family val="1"/>
      </rPr>
      <t xml:space="preserve"> For the recipe to </t>
    </r>
    <r>
      <rPr>
        <b/>
        <sz val="11"/>
        <color indexed="8"/>
        <rFont val="Garamond"/>
        <family val="1"/>
      </rPr>
      <t>credit</t>
    </r>
    <r>
      <rPr>
        <sz val="11"/>
        <color indexed="8"/>
        <rFont val="Garamond"/>
        <family val="1"/>
      </rPr>
      <t xml:space="preserve"> in the CACFP meal patterns, the answers to questions 1 and 3 must be "yes." For the recipe to meet the</t>
    </r>
    <r>
      <rPr>
        <b/>
        <sz val="11"/>
        <color indexed="8"/>
        <rFont val="Garamond"/>
        <family val="1"/>
      </rPr>
      <t xml:space="preserve"> WGR requirement</t>
    </r>
    <r>
      <rPr>
        <sz val="11"/>
        <color indexed="8"/>
        <rFont val="Garamond"/>
        <family val="1"/>
      </rPr>
      <t>, the answers to questions 1-3 must be "yes." If the answer to question 4 is "no," the food may be served in the CACFP if 1) it is creditable or WGR; and 2) provides the required oz eq. The CSDE encourages CACFP facilities to use recipes that meet all or most of the CCCNS for the grains component.</t>
    </r>
  </si>
  <si>
    <r>
      <t xml:space="preserve"> </t>
    </r>
    <r>
      <rPr>
        <b/>
        <sz val="11"/>
        <color indexed="8"/>
        <rFont val="Garamond"/>
        <family val="1"/>
      </rPr>
      <t xml:space="preserve">No: </t>
    </r>
    <r>
      <rPr>
        <sz val="11"/>
        <color indexed="8"/>
        <rFont val="Garamond"/>
        <family val="1"/>
      </rPr>
      <t xml:space="preserve">Recipe is </t>
    </r>
    <r>
      <rPr>
        <b/>
        <sz val="11"/>
        <color rgb="FF000000"/>
        <rFont val="Garamond"/>
        <family val="1"/>
      </rPr>
      <t>not</t>
    </r>
    <r>
      <rPr>
        <sz val="11"/>
        <color indexed="8"/>
        <rFont val="Garamond"/>
        <family val="1"/>
      </rPr>
      <t xml:space="preserve"> WGR</t>
    </r>
  </si>
  <si>
    <r>
      <t xml:space="preserve">Does the product contain </t>
    </r>
    <r>
      <rPr>
        <b/>
        <sz val="11"/>
        <rFont val="Garamond"/>
        <family val="1"/>
      </rPr>
      <t>chemically altered fat substitutes</t>
    </r>
    <r>
      <rPr>
        <sz val="11"/>
        <rFont val="Garamond"/>
        <family val="1"/>
      </rPr>
      <t xml:space="preserve">, e.g., olestra (Olean) and microparticulated whey protein concentrate (Simplesse)? </t>
    </r>
    <r>
      <rPr>
        <vertAlign val="superscript"/>
        <sz val="11"/>
        <rFont val="Garamond"/>
        <family val="1"/>
      </rPr>
      <t>1</t>
    </r>
  </si>
  <si>
    <r>
      <t xml:space="preserve">Does the recipe contain </t>
    </r>
    <r>
      <rPr>
        <b/>
        <sz val="11"/>
        <rFont val="Garamond"/>
        <family val="1"/>
      </rPr>
      <t>nonnutritive sweeteners</t>
    </r>
    <r>
      <rPr>
        <sz val="11"/>
        <rFont val="Garamond"/>
        <family val="1"/>
      </rPr>
      <t xml:space="preserve"> or </t>
    </r>
    <r>
      <rPr>
        <b/>
        <sz val="11"/>
        <rFont val="Garamond"/>
        <family val="1"/>
      </rPr>
      <t>sugar alcohols</t>
    </r>
    <r>
      <rPr>
        <sz val="11"/>
        <rFont val="Garamond"/>
        <family val="1"/>
      </rPr>
      <t xml:space="preserve">? </t>
    </r>
    <r>
      <rPr>
        <vertAlign val="superscript"/>
        <sz val="11"/>
        <rFont val="Garamond"/>
        <family val="1"/>
      </rPr>
      <t>1</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</si>
  <si>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</si>
  <si>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Is the recipe made </t>
    </r>
    <r>
      <rPr>
        <b/>
        <sz val="11"/>
        <rFont val="Garamond"/>
        <family val="1"/>
      </rPr>
      <t>without</t>
    </r>
    <r>
      <rPr>
        <sz val="11"/>
        <rFont val="Garamond"/>
        <family val="1"/>
      </rPr>
      <t xml:space="preserve"> nonnutritive sweeteners and sugar alcohols? </t>
    </r>
  </si>
  <si>
    <t>Guide to Meeting the Meal Pattern Requirements for CACFP Child Care Programs</t>
  </si>
  <si>
    <t xml:space="preserve">Yield Study Data Form for Child Nutrition Programs
</t>
  </si>
  <si>
    <t xml:space="preserve">Guide to Meeting the Whole Grain-rich Requirement for the CACFP </t>
  </si>
  <si>
    <r>
      <t xml:space="preserve">For  information on the CACFP meal patterns, refer to the CSDE's </t>
    </r>
    <r>
      <rPr>
        <i/>
        <sz val="11"/>
        <color rgb="FF000000"/>
        <rFont val="Garamond"/>
        <family val="1"/>
      </rPr>
      <t xml:space="preserve">Guide to Meeting the Meal Pattern Requirements for CACFP Child Care Programs </t>
    </r>
    <r>
      <rPr>
        <sz val="11"/>
        <color rgb="FF000000"/>
        <rFont val="Garamond"/>
        <family val="1"/>
      </rPr>
      <t>and visit the CSDE's Meal Patterns for CACFP Child Care Programs webpage, or contact the CACFP staff in the CSDE's Bureau of Child Nutrition Programs, 450 Columbus Boulevard, Suite 504, Hartford, CT 06103-1841.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</si>
</sst>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90">
    <font>
      <sz val="11"/>
      <color theme="1"/>
      <name val="Calibri"/>
      <family val="2"/>
      <scheme val="minor"/>
    </font>
    <font>
      <sz val="10"/>
      <color indexed="8"/>
      <name val="Arial Narrow"/>
      <family val="2"/>
    </font>
    <font>
      <sz val="11"/>
      <color indexed="8"/>
      <name val="Arial Narrow"/>
      <family val="2"/>
    </font>
    <font>
      <sz val="11"/>
      <name val="Arial Narrow"/>
      <family val="2"/>
    </font>
    <font>
      <sz val="10"/>
      <name val="Arial Narrow"/>
      <family val="2"/>
    </font>
    <font>
      <sz val="10"/>
      <name val="Arial"/>
      <family val="2"/>
    </font>
    <font>
      <sz val="12"/>
      <name val="Arial Narrow"/>
      <family val="2"/>
    </font>
    <font>
      <b/>
      <sz val="11"/>
      <color indexed="8"/>
      <name val="Arial Narrow"/>
      <family val="2"/>
    </font>
    <font>
      <u/>
      <sz val="11"/>
      <color theme="10"/>
      <name val="Calibri"/>
      <family val="2"/>
      <scheme val="minor"/>
    </font>
    <font>
      <sz val="8"/>
      <color theme="1"/>
      <name val="Arial Narrow"/>
      <family val="2"/>
    </font>
    <font>
      <sz val="12"/>
      <color theme="1"/>
      <name val="Arial Narrow"/>
      <family val="2"/>
    </font>
    <font>
      <sz val="10"/>
      <color theme="1"/>
      <name val="Arial Narrow"/>
      <family val="2"/>
    </font>
    <font>
      <sz val="11"/>
      <color theme="1"/>
      <name val="Arial Narrow"/>
      <family val="2"/>
    </font>
    <font>
      <sz val="10"/>
      <color rgb="FF000000"/>
      <name val="Arial Narrow"/>
      <family val="2"/>
    </font>
    <font>
      <sz val="10"/>
      <color theme="1"/>
      <name val="Calibri"/>
      <family val="2"/>
      <scheme val="minor"/>
    </font>
    <font>
      <b/>
      <sz val="12"/>
      <color theme="0"/>
      <name val="Arial Narrow"/>
      <family val="2"/>
    </font>
    <font>
      <sz val="10"/>
      <name val="Calibri"/>
      <family val="2"/>
      <scheme val="minor"/>
    </font>
    <font>
      <sz val="10"/>
      <color theme="1"/>
      <name val="Arial"/>
      <family val="2"/>
    </font>
    <font>
      <b/>
      <sz val="12"/>
      <color theme="1"/>
      <name val="Arial Narrow"/>
      <family val="2"/>
    </font>
    <font>
      <b/>
      <i/>
      <sz val="10"/>
      <color theme="10"/>
      <name val="Arial Narrow"/>
      <family val="2"/>
    </font>
    <font>
      <sz val="14"/>
      <color theme="1"/>
      <name val="Arial Narrow"/>
      <family val="2"/>
    </font>
    <font>
      <sz val="12"/>
      <color theme="0"/>
      <name val="Arial Narrow"/>
      <family val="2"/>
    </font>
    <font>
      <sz val="12"/>
      <color rgb="FF000000"/>
      <name val="Arial Narrow"/>
      <family val="2"/>
    </font>
    <font>
      <sz val="12"/>
      <color theme="1"/>
      <name val="Calibri"/>
      <family val="2"/>
      <scheme val="minor"/>
    </font>
    <font>
      <b/>
      <sz val="12"/>
      <color theme="0"/>
      <name val="Arial"/>
      <family val="2"/>
    </font>
    <font>
      <b/>
      <sz val="14"/>
      <color theme="0"/>
      <name val="Arial Narrow"/>
      <family val="2"/>
    </font>
    <font>
      <vertAlign val="superscript"/>
      <sz val="11"/>
      <color theme="1"/>
      <name val="Times New Roman"/>
      <family val="1"/>
    </font>
    <font>
      <b/>
      <sz val="14"/>
      <color theme="1"/>
      <name val="Arial Narrow"/>
      <family val="2"/>
    </font>
    <font>
      <sz val="11"/>
      <color theme="1"/>
      <name val="Times New Roman"/>
      <family val="1"/>
    </font>
    <font>
      <i/>
      <sz val="12"/>
      <color theme="1"/>
      <name val="Arial Narrow"/>
      <family val="2"/>
    </font>
    <font>
      <sz val="11"/>
      <name val="Arial"/>
      <family val="2"/>
    </font>
    <font>
      <sz val="11"/>
      <color theme="1"/>
      <name val="Arial"/>
      <family val="2"/>
    </font>
    <font>
      <b/>
      <sz val="11"/>
      <color theme="1"/>
      <name val="Symbol"/>
      <family val="1"/>
      <charset val="2"/>
    </font>
    <font>
      <sz val="11"/>
      <name val="Symbol"/>
      <family val="1"/>
      <charset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sz val="11"/>
      <color theme="1"/>
      <name val="Garamond"/>
      <family val="1"/>
    </font>
    <font>
      <sz val="8"/>
      <color theme="1"/>
      <name val="Garamond"/>
      <family val="1"/>
    </font>
    <font>
      <sz val="10"/>
      <name val="Garamond"/>
      <family val="1"/>
    </font>
    <font>
      <sz val="10"/>
      <color theme="1"/>
      <name val="Garamond"/>
      <family val="1"/>
    </font>
    <font>
      <sz val="11"/>
      <name val="Garamond"/>
      <family val="1"/>
    </font>
    <font>
      <b/>
      <sz val="11"/>
      <name val="Garamond"/>
      <family val="1"/>
    </font>
    <font>
      <i/>
      <sz val="11"/>
      <name val="Garamond"/>
      <family val="1"/>
    </font>
    <font>
      <sz val="11"/>
      <color theme="0"/>
      <name val="Garamond"/>
      <family val="1"/>
    </font>
    <font>
      <sz val="11"/>
      <color indexed="8"/>
      <name val="Garamond"/>
      <family val="1"/>
    </font>
    <font>
      <b/>
      <sz val="11"/>
      <color indexed="9"/>
      <name val="Garamond"/>
      <family val="1"/>
    </font>
    <font>
      <b/>
      <sz val="11"/>
      <color theme="1"/>
      <name val="Garamond"/>
      <family val="1"/>
    </font>
    <font>
      <u/>
      <sz val="11"/>
      <color theme="10"/>
      <name val="Garamond"/>
      <family val="1"/>
    </font>
    <font>
      <u/>
      <sz val="11"/>
      <color indexed="12"/>
      <name val="Garamond"/>
      <family val="1"/>
    </font>
    <font>
      <b/>
      <sz val="11"/>
      <color rgb="FFFF0000"/>
      <name val="Garamond"/>
      <family val="1"/>
    </font>
    <font>
      <b/>
      <sz val="11"/>
      <color theme="0"/>
      <name val="Garamond"/>
      <family val="1"/>
    </font>
    <font>
      <b/>
      <sz val="11"/>
      <color indexed="8"/>
      <name val="Garamond"/>
      <family val="1"/>
    </font>
    <font>
      <b/>
      <sz val="11"/>
      <color rgb="FFC00000"/>
      <name val="Garamond"/>
      <family val="1"/>
    </font>
    <font>
      <b/>
      <sz val="12"/>
      <color theme="1"/>
      <name val="Garamond"/>
      <family val="1"/>
    </font>
    <font>
      <sz val="12"/>
      <color theme="1"/>
      <name val="Garamond"/>
      <family val="1"/>
    </font>
    <font>
      <sz val="11"/>
      <color theme="1"/>
      <name val="Symbol"/>
      <family val="1"/>
      <charset val="2"/>
    </font>
    <font>
      <sz val="12"/>
      <color rgb="FF000000"/>
      <name val="Garamond"/>
      <family val="1"/>
    </font>
    <font>
      <sz val="11"/>
      <color rgb="FF000000"/>
      <name val="Garamond"/>
      <family val="1"/>
    </font>
    <font>
      <i/>
      <sz val="11"/>
      <color rgb="FF000000"/>
      <name val="Garamond"/>
      <family val="1"/>
    </font>
    <font>
      <sz val="12"/>
      <color indexed="8"/>
      <name val="Garamond"/>
      <family val="1"/>
    </font>
    <font>
      <sz val="12"/>
      <name val="Garamond"/>
      <family val="1"/>
    </font>
    <font>
      <b/>
      <sz val="11"/>
      <color indexed="10"/>
      <name val="Garamond"/>
      <family val="1"/>
    </font>
    <font>
      <b/>
      <sz val="10"/>
      <color theme="1"/>
      <name val="Garamond"/>
      <family val="1"/>
    </font>
    <font>
      <sz val="10"/>
      <color rgb="FF000000"/>
      <name val="Garamond"/>
      <family val="1"/>
    </font>
    <font>
      <b/>
      <sz val="13"/>
      <color indexed="9"/>
      <name val="Arial Narrow"/>
      <family val="2"/>
    </font>
    <font>
      <b/>
      <sz val="13"/>
      <color theme="0"/>
      <name val="Arial Narrow"/>
      <family val="2"/>
    </font>
    <font>
      <sz val="13"/>
      <color theme="1"/>
      <name val="Arial Narrow"/>
      <family val="2"/>
    </font>
    <font>
      <b/>
      <sz val="13"/>
      <name val="Arial Narrow"/>
      <family val="2"/>
    </font>
    <font>
      <b/>
      <sz val="11"/>
      <color rgb="FF000000"/>
      <name val="Garamond"/>
      <family val="1"/>
    </font>
    <font>
      <b/>
      <u/>
      <sz val="11"/>
      <color theme="10"/>
      <name val="Garamond"/>
      <family val="1"/>
    </font>
    <font>
      <i/>
      <sz val="11"/>
      <color indexed="8"/>
      <name val="Garamond"/>
      <family val="1"/>
    </font>
    <font>
      <vertAlign val="superscript"/>
      <sz val="11"/>
      <name val="Garamond"/>
      <family val="1"/>
    </font>
    <font>
      <vertAlign val="superscript"/>
      <sz val="11"/>
      <color indexed="8"/>
      <name val="Garamond"/>
      <family val="1"/>
    </font>
    <font>
      <vertAlign val="superscript"/>
      <sz val="10"/>
      <color theme="1"/>
      <name val="Garamond"/>
      <family val="1"/>
    </font>
    <font>
      <i/>
      <sz val="12"/>
      <name val="Garamond"/>
      <family val="1"/>
    </font>
    <font>
      <b/>
      <sz val="11"/>
      <color rgb="FF0000FF"/>
      <name val="Garamond"/>
      <family val="1"/>
    </font>
    <font>
      <sz val="11"/>
      <name val="Calibri"/>
      <family val="2"/>
    </font>
    <font>
      <vertAlign val="superscript"/>
      <sz val="11"/>
      <color theme="1"/>
      <name val="Garamond"/>
      <family val="1"/>
    </font>
    <font>
      <b/>
      <sz val="12"/>
      <name val="Garamond"/>
      <family val="1"/>
    </font>
    <font>
      <b/>
      <sz val="11"/>
      <color theme="10"/>
      <name val="Garamond"/>
      <family val="1"/>
    </font>
    <font>
      <vertAlign val="superscript"/>
      <sz val="11"/>
      <color theme="0"/>
      <name val="Garamond"/>
      <family val="1"/>
    </font>
    <font>
      <sz val="11"/>
      <color indexed="8"/>
      <name val="Symbol"/>
      <family val="1"/>
      <charset val="2"/>
    </font>
    <font>
      <u/>
      <sz val="11"/>
      <color rgb="FF0000FF"/>
      <name val="Garamond"/>
      <family val="1"/>
    </font>
    <font>
      <b/>
      <sz val="11"/>
      <color rgb="FFFF0000"/>
      <name val="Wingdings 3"/>
      <family val="1"/>
      <charset val="2"/>
    </font>
    <font>
      <b/>
      <i/>
      <sz val="13"/>
      <color theme="0"/>
      <name val="Arial Narrow"/>
      <family val="2"/>
    </font>
    <font>
      <b/>
      <sz val="11"/>
      <color rgb="FFFF0000"/>
      <name val="Webdings"/>
      <family val="1"/>
      <charset val="2"/>
    </font>
    <font>
      <b/>
      <sz val="11"/>
      <color rgb="FFFF0000"/>
      <name val="Garamond"/>
      <family val="1"/>
      <charset val="2"/>
    </font>
    <font>
      <sz val="11"/>
      <color rgb="FFC00000"/>
      <name val="Garamond"/>
      <family val="1"/>
    </font>
  </fonts>
  <fills count="23">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CC"/>
        <bgColor indexed="64"/>
      </patternFill>
    </fill>
    <fill>
      <patternFill patternType="solid">
        <fgColor rgb="FF006600"/>
        <bgColor indexed="64"/>
      </patternFill>
    </fill>
    <fill>
      <patternFill patternType="solid">
        <fgColor rgb="FFFFFF00"/>
        <bgColor indexed="64"/>
      </patternFill>
    </fill>
    <fill>
      <patternFill patternType="solid">
        <fgColor indexed="26"/>
        <bgColor indexed="9"/>
      </patternFill>
    </fill>
    <fill>
      <patternFill patternType="solid">
        <fgColor rgb="FFCCFFFF"/>
        <bgColor indexed="64"/>
      </patternFill>
    </fill>
    <fill>
      <patternFill patternType="solid">
        <fgColor theme="7" tint="0.59999389629810485"/>
        <bgColor indexed="64"/>
      </patternFill>
    </fill>
    <fill>
      <patternFill patternType="solid">
        <fgColor theme="7" tint="0.59999389629810485"/>
        <bgColor indexed="26"/>
      </patternFill>
    </fill>
    <fill>
      <patternFill patternType="solid">
        <fgColor theme="9" tint="0.59999389629810485"/>
        <bgColor indexed="64"/>
      </patternFill>
    </fill>
    <fill>
      <patternFill patternType="solid">
        <fgColor theme="9" tint="0.59999389629810485"/>
        <bgColor indexed="26"/>
      </patternFill>
    </fill>
    <fill>
      <patternFill patternType="solid">
        <fgColor rgb="FFFFF2CC"/>
        <bgColor indexed="64"/>
      </patternFill>
    </fill>
    <fill>
      <patternFill patternType="solid">
        <fgColor theme="4" tint="0.79998168889431442"/>
        <bgColor indexed="64"/>
      </patternFill>
    </fill>
    <fill>
      <patternFill patternType="solid">
        <fgColor rgb="FF006600"/>
        <bgColor indexed="26"/>
      </patternFill>
    </fill>
    <fill>
      <patternFill patternType="solid">
        <fgColor rgb="FFFFE699"/>
        <bgColor indexed="64"/>
      </patternFill>
    </fill>
    <fill>
      <patternFill patternType="solid">
        <fgColor rgb="FF663300"/>
        <bgColor indexed="21"/>
      </patternFill>
    </fill>
    <fill>
      <patternFill patternType="solid">
        <fgColor rgb="FF6633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663300"/>
        <bgColor indexed="58"/>
      </patternFill>
    </fill>
    <fill>
      <patternFill patternType="solid">
        <fgColor rgb="FFFCD5B4"/>
        <bgColor indexed="64"/>
      </patternFill>
    </fill>
  </fills>
  <borders count="34">
    <border>
      <left/>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3"/>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6600"/>
      </right>
      <top style="thin">
        <color indexed="64"/>
      </top>
      <bottom/>
      <diagonal/>
    </border>
    <border>
      <left/>
      <right style="thin">
        <color rgb="FF006600"/>
      </right>
      <top/>
      <bottom/>
      <diagonal/>
    </border>
    <border>
      <left/>
      <right style="thin">
        <color rgb="FF006600"/>
      </right>
      <top/>
      <bottom style="thin">
        <color indexed="64"/>
      </bottom>
      <diagonal/>
    </border>
    <border>
      <left/>
      <right style="thin">
        <color indexed="63"/>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507">
    <xf numFmtId="0" fontId="0" fillId="0" borderId="0" xfId="0"/>
    <xf numFmtId="0" fontId="9" fillId="0" borderId="0" xfId="0" applyFont="1"/>
    <xf numFmtId="0" fontId="10" fillId="0" borderId="0" xfId="0" applyFont="1"/>
    <xf numFmtId="0" fontId="13" fillId="0" borderId="0" xfId="0" applyFont="1" applyAlignment="1">
      <alignment horizontal="left" vertical="top"/>
    </xf>
    <xf numFmtId="0" fontId="11" fillId="0" borderId="0" xfId="0" applyFont="1" applyAlignment="1">
      <alignment horizontal="left" vertical="top"/>
    </xf>
    <xf numFmtId="0" fontId="13" fillId="0" borderId="0" xfId="0" applyFont="1"/>
    <xf numFmtId="0" fontId="14" fillId="3" borderId="0" xfId="0" applyFont="1" applyFill="1"/>
    <xf numFmtId="0" fontId="4" fillId="0" borderId="0" xfId="0" applyFont="1" applyAlignment="1">
      <alignment horizontal="left" vertical="top"/>
    </xf>
    <xf numFmtId="0" fontId="16" fillId="0" borderId="0" xfId="0" applyFont="1"/>
    <xf numFmtId="0" fontId="17" fillId="0" borderId="0" xfId="0" applyFont="1"/>
    <xf numFmtId="0" fontId="0" fillId="3" borderId="0" xfId="0" applyFill="1"/>
    <xf numFmtId="0" fontId="13" fillId="0" borderId="0" xfId="0" applyFont="1" applyAlignment="1">
      <alignment horizontal="left"/>
    </xf>
    <xf numFmtId="0" fontId="13" fillId="0" borderId="0" xfId="0" applyFont="1" applyAlignment="1">
      <alignment horizontal="left" wrapText="1"/>
    </xf>
    <xf numFmtId="0" fontId="5" fillId="0" borderId="0" xfId="0" applyFont="1"/>
    <xf numFmtId="0" fontId="18" fillId="0" borderId="0" xfId="0" applyFont="1" applyAlignment="1">
      <alignment wrapText="1"/>
    </xf>
    <xf numFmtId="0" fontId="13" fillId="3" borderId="0" xfId="0" applyFont="1" applyFill="1" applyAlignment="1">
      <alignment horizontal="left"/>
    </xf>
    <xf numFmtId="0" fontId="0" fillId="0" borderId="0" xfId="0" applyAlignment="1">
      <alignment horizontal="left"/>
    </xf>
    <xf numFmtId="0" fontId="1" fillId="0" borderId="0" xfId="0" applyFont="1"/>
    <xf numFmtId="0" fontId="19" fillId="0" borderId="0" xfId="1" applyFont="1" applyAlignment="1" applyProtection="1">
      <alignment horizontal="left"/>
    </xf>
    <xf numFmtId="0" fontId="19" fillId="0" borderId="0" xfId="1" applyFont="1" applyAlignment="1" applyProtection="1"/>
    <xf numFmtId="0" fontId="20" fillId="0" borderId="0" xfId="0" applyFont="1"/>
    <xf numFmtId="0" fontId="22" fillId="0" borderId="0" xfId="0" applyFont="1" applyAlignment="1">
      <alignment vertical="center" wrapText="1"/>
    </xf>
    <xf numFmtId="0" fontId="24" fillId="0" borderId="0" xfId="0" applyFont="1" applyAlignment="1">
      <alignment horizontal="center"/>
    </xf>
    <xf numFmtId="0" fontId="24" fillId="3" borderId="0" xfId="0" applyFont="1" applyFill="1" applyAlignment="1">
      <alignment horizontal="center"/>
    </xf>
    <xf numFmtId="0" fontId="10" fillId="0" borderId="0" xfId="0" applyFont="1" applyAlignment="1">
      <alignment vertical="top" wrapText="1"/>
    </xf>
    <xf numFmtId="0" fontId="6" fillId="0" borderId="0" xfId="0" applyFont="1" applyAlignment="1">
      <alignment vertical="top" wrapText="1"/>
    </xf>
    <xf numFmtId="0" fontId="26" fillId="0" borderId="0" xfId="0" applyFont="1" applyAlignment="1">
      <alignment horizontal="center" vertical="top"/>
    </xf>
    <xf numFmtId="0" fontId="12" fillId="0" borderId="0" xfId="0" applyFont="1"/>
    <xf numFmtId="0" fontId="30" fillId="0" borderId="0" xfId="0" applyFont="1"/>
    <xf numFmtId="0" fontId="31" fillId="0" borderId="0" xfId="0" applyFont="1"/>
    <xf numFmtId="0" fontId="2" fillId="0" borderId="0" xfId="0" applyFont="1"/>
    <xf numFmtId="0" fontId="29" fillId="0" borderId="0" xfId="0" applyFont="1" applyAlignment="1">
      <alignment vertical="center"/>
    </xf>
    <xf numFmtId="0" fontId="2" fillId="2" borderId="0" xfId="0" applyFont="1" applyFill="1"/>
    <xf numFmtId="0" fontId="33" fillId="0" borderId="0" xfId="0" applyFont="1" applyAlignment="1">
      <alignment horizontal="left" vertical="top"/>
    </xf>
    <xf numFmtId="0" fontId="27" fillId="0" borderId="0" xfId="0" applyFont="1" applyAlignment="1">
      <alignment horizontal="center" wrapText="1"/>
    </xf>
    <xf numFmtId="0" fontId="3" fillId="0" borderId="0" xfId="0" applyFont="1" applyAlignment="1">
      <alignment horizontal="left" vertical="center" wrapText="1"/>
    </xf>
    <xf numFmtId="0" fontId="2" fillId="0" borderId="0" xfId="0" applyFont="1" applyAlignment="1">
      <alignment horizontal="left" vertical="top"/>
    </xf>
    <xf numFmtId="0" fontId="32" fillId="0" borderId="0" xfId="0" applyFont="1" applyAlignment="1">
      <alignment vertical="top"/>
    </xf>
    <xf numFmtId="0" fontId="23" fillId="0" borderId="0" xfId="0" applyFont="1"/>
    <xf numFmtId="0" fontId="11" fillId="3" borderId="0" xfId="0" applyFont="1" applyFill="1" applyAlignment="1">
      <alignment horizontal="left" vertical="top"/>
    </xf>
    <xf numFmtId="0" fontId="13" fillId="0" borderId="0" xfId="0" applyFont="1" applyAlignment="1">
      <alignment vertical="top"/>
    </xf>
    <xf numFmtId="0" fontId="11" fillId="0" borderId="0" xfId="0" applyFont="1" applyAlignment="1">
      <alignment horizontal="left"/>
    </xf>
    <xf numFmtId="0" fontId="11" fillId="3" borderId="0" xfId="0" applyFont="1" applyFill="1" applyAlignment="1">
      <alignment horizontal="left"/>
    </xf>
    <xf numFmtId="0" fontId="22" fillId="0" borderId="0" xfId="0" applyFont="1" applyAlignment="1">
      <alignment horizontal="left"/>
    </xf>
    <xf numFmtId="0" fontId="22" fillId="0" borderId="0" xfId="0" applyFont="1" applyAlignment="1">
      <alignment horizontal="left" vertical="top"/>
    </xf>
    <xf numFmtId="0" fontId="10" fillId="0" borderId="0" xfId="0" applyFont="1" applyAlignment="1">
      <alignment horizontal="left" vertical="top"/>
    </xf>
    <xf numFmtId="0" fontId="2" fillId="0" borderId="0" xfId="0" applyFont="1" applyAlignment="1">
      <alignment horizontal="left" vertical="top" wrapText="1"/>
    </xf>
    <xf numFmtId="0" fontId="15" fillId="5" borderId="0" xfId="0" applyFont="1" applyFill="1" applyAlignment="1">
      <alignment horizontal="center" vertical="center" wrapText="1"/>
    </xf>
    <xf numFmtId="0" fontId="21" fillId="15" borderId="0" xfId="0" applyFont="1" applyFill="1" applyAlignment="1">
      <alignment horizontal="center" vertical="center"/>
    </xf>
    <xf numFmtId="0" fontId="21" fillId="5" borderId="0" xfId="0" applyFont="1" applyFill="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xf numFmtId="0" fontId="38" fillId="3" borderId="0" xfId="0" applyFont="1" applyFill="1"/>
    <xf numFmtId="0" fontId="39" fillId="0" borderId="0" xfId="0" applyFont="1"/>
    <xf numFmtId="0" fontId="38" fillId="0" borderId="0" xfId="0" applyFont="1" applyAlignment="1">
      <alignment horizontal="left"/>
    </xf>
    <xf numFmtId="0" fontId="40" fillId="0" borderId="0" xfId="0" applyFont="1"/>
    <xf numFmtId="0" fontId="41" fillId="0" borderId="0" xfId="0" applyFont="1"/>
    <xf numFmtId="0" fontId="42" fillId="0" borderId="0" xfId="0" applyFont="1" applyAlignment="1">
      <alignment vertical="top" wrapText="1"/>
    </xf>
    <xf numFmtId="0" fontId="45" fillId="0" borderId="0" xfId="0" applyFont="1"/>
    <xf numFmtId="0" fontId="46" fillId="0" borderId="0" xfId="0" applyFont="1"/>
    <xf numFmtId="0" fontId="47" fillId="0" borderId="0" xfId="0" applyFont="1"/>
    <xf numFmtId="0" fontId="48" fillId="0" borderId="0" xfId="0" applyFont="1"/>
    <xf numFmtId="0" fontId="50" fillId="0" borderId="0" xfId="1" applyFont="1" applyAlignment="1" applyProtection="1"/>
    <xf numFmtId="0" fontId="42" fillId="0" borderId="0" xfId="0" applyFont="1" applyAlignment="1">
      <alignment horizontal="center" vertical="top"/>
    </xf>
    <xf numFmtId="0" fontId="50" fillId="0" borderId="0" xfId="1" applyFont="1" applyAlignment="1" applyProtection="1">
      <alignment horizontal="left"/>
    </xf>
    <xf numFmtId="0" fontId="42" fillId="0" borderId="0" xfId="0" applyFont="1"/>
    <xf numFmtId="0" fontId="50" fillId="0" borderId="0" xfId="1" applyFont="1" applyFill="1" applyBorder="1" applyAlignment="1" applyProtection="1"/>
    <xf numFmtId="0" fontId="46" fillId="0" borderId="0" xfId="0" applyFont="1" applyAlignment="1">
      <alignment vertical="top" wrapText="1"/>
    </xf>
    <xf numFmtId="0" fontId="42" fillId="0" borderId="0" xfId="0" applyFont="1" applyAlignment="1">
      <alignment horizontal="left"/>
    </xf>
    <xf numFmtId="0" fontId="52" fillId="0" borderId="0" xfId="0" applyFont="1" applyAlignment="1">
      <alignment horizontal="center" wrapText="1"/>
    </xf>
    <xf numFmtId="0" fontId="43" fillId="0" borderId="0" xfId="0" applyFont="1" applyAlignment="1">
      <alignment vertical="top" wrapText="1"/>
    </xf>
    <xf numFmtId="0" fontId="43" fillId="0" borderId="0" xfId="0" applyFont="1"/>
    <xf numFmtId="0" fontId="43" fillId="2" borderId="0" xfId="0" applyFont="1" applyFill="1"/>
    <xf numFmtId="0" fontId="53" fillId="0" borderId="0" xfId="0" applyFont="1"/>
    <xf numFmtId="0" fontId="53" fillId="2" borderId="0" xfId="0" applyFont="1" applyFill="1"/>
    <xf numFmtId="0" fontId="46" fillId="10" borderId="0" xfId="0" applyFont="1" applyFill="1"/>
    <xf numFmtId="0" fontId="46" fillId="9" borderId="0" xfId="0" applyFont="1" applyFill="1"/>
    <xf numFmtId="0" fontId="46" fillId="2" borderId="0" xfId="0" applyFont="1" applyFill="1"/>
    <xf numFmtId="0" fontId="56" fillId="0" borderId="0" xfId="0" applyFont="1"/>
    <xf numFmtId="0" fontId="57" fillId="0" borderId="0" xfId="0" applyFont="1" applyAlignment="1">
      <alignment horizontal="center"/>
    </xf>
    <xf numFmtId="0" fontId="42" fillId="11" borderId="0" xfId="0" applyFont="1" applyFill="1"/>
    <xf numFmtId="0" fontId="38" fillId="4" borderId="0" xfId="0" applyFont="1" applyFill="1"/>
    <xf numFmtId="0" fontId="43" fillId="16" borderId="0" xfId="0" applyFont="1" applyFill="1" applyAlignment="1">
      <alignment vertical="top" wrapText="1"/>
    </xf>
    <xf numFmtId="0" fontId="38" fillId="16" borderId="0" xfId="0" applyFont="1" applyFill="1"/>
    <xf numFmtId="0" fontId="38" fillId="16" borderId="0" xfId="0" applyFont="1" applyFill="1" applyAlignment="1">
      <alignment horizontal="left"/>
    </xf>
    <xf numFmtId="0" fontId="42" fillId="16" borderId="0" xfId="0" applyFont="1" applyFill="1"/>
    <xf numFmtId="0" fontId="52" fillId="3" borderId="0" xfId="0" applyFont="1" applyFill="1" applyAlignment="1">
      <alignment horizontal="center"/>
    </xf>
    <xf numFmtId="0" fontId="59" fillId="0" borderId="0" xfId="0" applyFont="1" applyAlignment="1">
      <alignment vertical="center" wrapText="1"/>
    </xf>
    <xf numFmtId="0" fontId="42" fillId="0" borderId="0" xfId="0" applyFont="1" applyAlignment="1">
      <alignment vertical="center" wrapText="1"/>
    </xf>
    <xf numFmtId="0" fontId="42" fillId="0" borderId="0" xfId="0" applyFont="1" applyAlignment="1">
      <alignment vertical="center"/>
    </xf>
    <xf numFmtId="0" fontId="42" fillId="0" borderId="0" xfId="0" applyFont="1" applyAlignment="1">
      <alignment vertical="top"/>
    </xf>
    <xf numFmtId="0" fontId="59" fillId="0" borderId="0" xfId="0" applyFont="1" applyAlignment="1">
      <alignment vertical="top" wrapText="1"/>
    </xf>
    <xf numFmtId="0" fontId="48" fillId="3" borderId="0" xfId="0" applyFont="1" applyFill="1"/>
    <xf numFmtId="0" fontId="49" fillId="0" borderId="0" xfId="1" applyFont="1" applyAlignment="1" applyProtection="1">
      <alignment vertical="top" wrapText="1"/>
    </xf>
    <xf numFmtId="0" fontId="38" fillId="0" borderId="0" xfId="0" applyFont="1" applyAlignment="1">
      <alignment horizontal="left" vertical="top"/>
    </xf>
    <xf numFmtId="0" fontId="48" fillId="0" borderId="0" xfId="0" applyFont="1" applyAlignment="1">
      <alignment horizontal="left" vertical="top"/>
    </xf>
    <xf numFmtId="0" fontId="59" fillId="0" borderId="0" xfId="0" applyFont="1" applyAlignment="1">
      <alignment horizontal="left" vertical="top" wrapText="1"/>
    </xf>
    <xf numFmtId="0" fontId="49" fillId="0" borderId="0" xfId="1" applyFont="1" applyAlignment="1" applyProtection="1">
      <alignment vertical="top"/>
    </xf>
    <xf numFmtId="0" fontId="59" fillId="0" borderId="0" xfId="0" applyFont="1" applyAlignment="1">
      <alignment horizontal="left" vertical="top"/>
    </xf>
    <xf numFmtId="0" fontId="56" fillId="3" borderId="0" xfId="0" applyFont="1" applyFill="1"/>
    <xf numFmtId="0" fontId="56" fillId="0" borderId="0" xfId="0" applyFont="1" applyAlignment="1">
      <alignment horizontal="left"/>
    </xf>
    <xf numFmtId="0" fontId="62" fillId="0" borderId="0" xfId="0" applyFont="1"/>
    <xf numFmtId="0" fontId="51" fillId="0" borderId="0" xfId="0" applyFont="1"/>
    <xf numFmtId="0" fontId="48" fillId="0" borderId="0" xfId="0" applyFont="1" applyAlignment="1">
      <alignment vertical="top" wrapText="1"/>
    </xf>
    <xf numFmtId="0" fontId="48" fillId="0" borderId="0" xfId="0" applyFont="1" applyAlignment="1">
      <alignment vertical="top"/>
    </xf>
    <xf numFmtId="0" fontId="48" fillId="0" borderId="0" xfId="0" applyFont="1" applyAlignment="1">
      <alignment horizontal="center" vertical="center" wrapText="1"/>
    </xf>
    <xf numFmtId="0" fontId="48" fillId="0" borderId="0" xfId="0" applyFont="1" applyAlignment="1">
      <alignment horizontal="center" vertical="center"/>
    </xf>
    <xf numFmtId="0" fontId="38" fillId="0" borderId="10" xfId="0" applyFont="1" applyBorder="1" applyAlignment="1">
      <alignment horizontal="center" wrapText="1"/>
    </xf>
    <xf numFmtId="0" fontId="38" fillId="0" borderId="11" xfId="0" applyFont="1" applyBorder="1" applyAlignment="1">
      <alignment horizontal="center" wrapText="1"/>
    </xf>
    <xf numFmtId="0" fontId="38" fillId="0" borderId="6" xfId="0" applyFont="1" applyBorder="1" applyAlignment="1">
      <alignment horizontal="center" wrapText="1"/>
    </xf>
    <xf numFmtId="0" fontId="48" fillId="8" borderId="2" xfId="0" applyFont="1" applyFill="1" applyBorder="1" applyAlignment="1" applyProtection="1">
      <alignment horizontal="center" wrapText="1"/>
      <protection locked="0"/>
    </xf>
    <xf numFmtId="0" fontId="38" fillId="0" borderId="7" xfId="0" applyFont="1" applyBorder="1" applyAlignment="1">
      <alignment horizontal="left" wrapText="1"/>
    </xf>
    <xf numFmtId="0" fontId="38" fillId="0" borderId="0" xfId="0" applyFont="1" applyAlignment="1">
      <alignment vertical="top" wrapText="1"/>
    </xf>
    <xf numFmtId="0" fontId="38" fillId="0" borderId="0" xfId="0" applyFont="1" applyAlignment="1">
      <alignment vertical="top"/>
    </xf>
    <xf numFmtId="0" fontId="38" fillId="0" borderId="0" xfId="0" applyFont="1" applyAlignment="1">
      <alignment horizontal="left" wrapText="1"/>
    </xf>
    <xf numFmtId="0" fontId="38" fillId="0" borderId="7" xfId="0" applyFont="1" applyBorder="1" applyAlignment="1">
      <alignment horizontal="center" wrapText="1"/>
    </xf>
    <xf numFmtId="0" fontId="38" fillId="0" borderId="3" xfId="0" applyFont="1" applyBorder="1" applyAlignment="1">
      <alignment horizontal="center" wrapText="1"/>
    </xf>
    <xf numFmtId="0" fontId="38" fillId="0" borderId="12" xfId="0" applyFont="1" applyBorder="1" applyAlignment="1">
      <alignment horizontal="left" wrapText="1"/>
    </xf>
    <xf numFmtId="0" fontId="38" fillId="3" borderId="10" xfId="0" applyFont="1" applyFill="1" applyBorder="1" applyAlignment="1">
      <alignment wrapText="1"/>
    </xf>
    <xf numFmtId="0" fontId="52" fillId="0" borderId="10" xfId="0" applyFont="1" applyBorder="1" applyAlignment="1">
      <alignment horizontal="center" wrapText="1"/>
    </xf>
    <xf numFmtId="0" fontId="38" fillId="0" borderId="7" xfId="0" applyFont="1" applyBorder="1" applyAlignment="1">
      <alignment wrapText="1"/>
    </xf>
    <xf numFmtId="0" fontId="64" fillId="0" borderId="0" xfId="0" applyFont="1" applyAlignment="1">
      <alignment horizontal="center" vertical="center" wrapText="1"/>
    </xf>
    <xf numFmtId="0" fontId="64" fillId="0" borderId="0" xfId="0" applyFont="1" applyAlignment="1">
      <alignment horizontal="center" vertical="center"/>
    </xf>
    <xf numFmtId="0" fontId="41" fillId="3" borderId="0" xfId="0" applyFont="1" applyFill="1"/>
    <xf numFmtId="0" fontId="65" fillId="0" borderId="0" xfId="0" applyFont="1" applyAlignment="1">
      <alignment vertical="center" wrapText="1"/>
    </xf>
    <xf numFmtId="0" fontId="64" fillId="0" borderId="0" xfId="0" applyFont="1"/>
    <xf numFmtId="0" fontId="40" fillId="3" borderId="0" xfId="0" applyFont="1" applyFill="1" applyAlignment="1">
      <alignment horizontal="left" vertical="center" wrapText="1"/>
    </xf>
    <xf numFmtId="0" fontId="65" fillId="3" borderId="8" xfId="0" applyFont="1" applyFill="1" applyBorder="1" applyAlignment="1">
      <alignment horizontal="left" vertical="center" wrapText="1"/>
    </xf>
    <xf numFmtId="0" fontId="38" fillId="3" borderId="0" xfId="0" applyFont="1" applyFill="1" applyAlignment="1">
      <alignment wrapText="1"/>
    </xf>
    <xf numFmtId="0" fontId="66" fillId="17" borderId="0" xfId="0" applyFont="1" applyFill="1" applyAlignment="1">
      <alignment vertical="center"/>
    </xf>
    <xf numFmtId="0" fontId="67" fillId="18" borderId="0" xfId="0" applyFont="1" applyFill="1" applyAlignment="1">
      <alignment vertical="center"/>
    </xf>
    <xf numFmtId="0" fontId="68" fillId="18" borderId="0" xfId="0" applyFont="1" applyFill="1"/>
    <xf numFmtId="0" fontId="69" fillId="18" borderId="0" xfId="0" applyFont="1" applyFill="1" applyAlignment="1">
      <alignment vertical="center"/>
    </xf>
    <xf numFmtId="0" fontId="66" fillId="17" borderId="0" xfId="0" applyFont="1" applyFill="1" applyAlignment="1">
      <alignment horizontal="left" vertical="center"/>
    </xf>
    <xf numFmtId="0" fontId="67" fillId="18" borderId="0" xfId="0" applyFont="1" applyFill="1" applyAlignment="1">
      <alignment horizontal="left" vertical="center"/>
    </xf>
    <xf numFmtId="0" fontId="48" fillId="0" borderId="0" xfId="0" applyFont="1" applyAlignment="1">
      <alignment horizontal="left"/>
    </xf>
    <xf numFmtId="0" fontId="48" fillId="0" borderId="0" xfId="0" applyFont="1" applyAlignment="1">
      <alignment horizontal="center"/>
    </xf>
    <xf numFmtId="0" fontId="38" fillId="0" borderId="0" xfId="0" applyFont="1" applyAlignment="1">
      <alignment horizontal="center"/>
    </xf>
    <xf numFmtId="2" fontId="38" fillId="0" borderId="0" xfId="0" applyNumberFormat="1" applyFont="1" applyAlignment="1">
      <alignment horizontal="center"/>
    </xf>
    <xf numFmtId="0" fontId="38" fillId="6" borderId="4" xfId="0" applyFont="1" applyFill="1" applyBorder="1" applyAlignment="1">
      <alignment horizontal="center"/>
    </xf>
    <xf numFmtId="0" fontId="51" fillId="6" borderId="4" xfId="0" applyFont="1" applyFill="1" applyBorder="1" applyAlignment="1">
      <alignment horizontal="center"/>
    </xf>
    <xf numFmtId="0" fontId="52" fillId="0" borderId="0" xfId="0" applyFont="1" applyAlignment="1">
      <alignment horizontal="center"/>
    </xf>
    <xf numFmtId="0" fontId="51" fillId="0" borderId="0" xfId="0" applyFont="1" applyAlignment="1">
      <alignment horizontal="center"/>
    </xf>
    <xf numFmtId="0" fontId="59" fillId="3" borderId="0" xfId="0" applyFont="1" applyFill="1" applyAlignment="1">
      <alignment vertical="center"/>
    </xf>
    <xf numFmtId="0" fontId="59" fillId="0" borderId="0" xfId="0" applyFont="1"/>
    <xf numFmtId="0" fontId="59" fillId="0" borderId="0" xfId="0" applyFont="1" applyAlignment="1">
      <alignment vertical="center"/>
    </xf>
    <xf numFmtId="0" fontId="70" fillId="0" borderId="0" xfId="0" applyFont="1" applyAlignment="1">
      <alignment vertical="center"/>
    </xf>
    <xf numFmtId="0" fontId="42" fillId="3" borderId="0" xfId="0" applyFont="1" applyFill="1"/>
    <xf numFmtId="0" fontId="42" fillId="3" borderId="0" xfId="0" applyFont="1" applyFill="1" applyAlignment="1">
      <alignment wrapText="1"/>
    </xf>
    <xf numFmtId="164" fontId="38" fillId="0" borderId="0" xfId="0" applyNumberFormat="1" applyFont="1"/>
    <xf numFmtId="2" fontId="48" fillId="0" borderId="0" xfId="0" applyNumberFormat="1" applyFont="1" applyAlignment="1">
      <alignment horizontal="center" vertical="center" wrapText="1"/>
    </xf>
    <xf numFmtId="0" fontId="43" fillId="0" borderId="0" xfId="0" applyFont="1" applyAlignment="1">
      <alignment horizontal="left" vertical="center"/>
    </xf>
    <xf numFmtId="0" fontId="43" fillId="0" borderId="0" xfId="0" applyFont="1" applyAlignment="1">
      <alignment horizontal="right" vertical="center"/>
    </xf>
    <xf numFmtId="1" fontId="48" fillId="0" borderId="0" xfId="0" applyNumberFormat="1" applyFont="1" applyAlignment="1">
      <alignment horizontal="center" vertical="center"/>
    </xf>
    <xf numFmtId="0" fontId="38" fillId="0" borderId="0" xfId="0" applyFont="1" applyAlignment="1">
      <alignment horizontal="left" vertical="top" wrapText="1"/>
    </xf>
    <xf numFmtId="0" fontId="42" fillId="0" borderId="0" xfId="0" applyFont="1" applyAlignment="1">
      <alignment horizontal="left" vertical="center"/>
    </xf>
    <xf numFmtId="0" fontId="43" fillId="0" borderId="0" xfId="0" applyFont="1" applyAlignment="1">
      <alignment vertical="center"/>
    </xf>
    <xf numFmtId="0" fontId="43" fillId="0" borderId="0" xfId="0" applyFont="1" applyAlignment="1">
      <alignment horizontal="center"/>
    </xf>
    <xf numFmtId="0" fontId="42" fillId="0" borderId="0" xfId="0" applyFont="1" applyAlignment="1">
      <alignment horizontal="left" vertical="top" wrapText="1"/>
    </xf>
    <xf numFmtId="0" fontId="43" fillId="3" borderId="0" xfId="0" applyFont="1" applyFill="1"/>
    <xf numFmtId="0" fontId="43" fillId="0" borderId="0" xfId="0" applyFont="1" applyAlignment="1">
      <alignment horizontal="left"/>
    </xf>
    <xf numFmtId="2" fontId="43" fillId="0" borderId="0" xfId="0" applyNumberFormat="1" applyFont="1" applyAlignment="1">
      <alignment horizontal="center"/>
    </xf>
    <xf numFmtId="0" fontId="42" fillId="0" borderId="5" xfId="0" applyFont="1" applyBorder="1" applyAlignment="1">
      <alignment horizontal="left"/>
    </xf>
    <xf numFmtId="0" fontId="47" fillId="12" borderId="0" xfId="0" applyFont="1" applyFill="1" applyAlignment="1">
      <alignment horizontal="center"/>
    </xf>
    <xf numFmtId="0" fontId="43" fillId="11" borderId="0" xfId="0" applyFont="1" applyFill="1"/>
    <xf numFmtId="0" fontId="46" fillId="11" borderId="0" xfId="0" applyFont="1" applyFill="1"/>
    <xf numFmtId="0" fontId="53" fillId="11" borderId="0" xfId="0" applyFont="1" applyFill="1"/>
    <xf numFmtId="0" fontId="47" fillId="2" borderId="0" xfId="0" applyFont="1" applyFill="1" applyAlignment="1">
      <alignment horizontal="center"/>
    </xf>
    <xf numFmtId="0" fontId="47" fillId="0" borderId="0" xfId="0" applyFont="1" applyAlignment="1">
      <alignment horizontal="center"/>
    </xf>
    <xf numFmtId="0" fontId="53" fillId="11" borderId="0" xfId="0" applyFont="1" applyFill="1" applyAlignment="1">
      <alignment horizontal="center"/>
    </xf>
    <xf numFmtId="0" fontId="53" fillId="0" borderId="0" xfId="0" applyFont="1" applyAlignment="1">
      <alignment horizontal="center"/>
    </xf>
    <xf numFmtId="0" fontId="42" fillId="0" borderId="0" xfId="0" applyFont="1" applyAlignment="1">
      <alignment horizontal="left" vertical="center" wrapText="1"/>
    </xf>
    <xf numFmtId="0" fontId="71" fillId="0" borderId="0" xfId="1" applyFont="1" applyBorder="1" applyAlignment="1" applyProtection="1"/>
    <xf numFmtId="0" fontId="53" fillId="0" borderId="0" xfId="0" applyFont="1" applyAlignment="1">
      <alignment horizontal="left"/>
    </xf>
    <xf numFmtId="0" fontId="48" fillId="0" borderId="8" xfId="0" applyFont="1" applyBorder="1"/>
    <xf numFmtId="2" fontId="43" fillId="0" borderId="0" xfId="0" applyNumberFormat="1" applyFont="1"/>
    <xf numFmtId="0" fontId="53" fillId="2" borderId="0" xfId="0" applyFont="1" applyFill="1" applyAlignment="1">
      <alignment vertical="center" wrapText="1"/>
    </xf>
    <xf numFmtId="0" fontId="48" fillId="0" borderId="0" xfId="0" applyFont="1" applyAlignment="1">
      <alignment vertical="center" wrapText="1"/>
    </xf>
    <xf numFmtId="0" fontId="38" fillId="0" borderId="0" xfId="0" applyFont="1" applyAlignment="1">
      <alignment vertical="center" wrapText="1"/>
    </xf>
    <xf numFmtId="0" fontId="48" fillId="3" borderId="0" xfId="0" applyFont="1" applyFill="1" applyAlignment="1">
      <alignment horizontal="left" vertical="center" wrapText="1" indent="1"/>
    </xf>
    <xf numFmtId="0" fontId="59" fillId="0" borderId="0" xfId="0" applyFont="1" applyAlignment="1">
      <alignment horizontal="left" vertical="center" wrapText="1"/>
    </xf>
    <xf numFmtId="0" fontId="52" fillId="3" borderId="0" xfId="0" applyFont="1" applyFill="1" applyAlignment="1">
      <alignment horizontal="center" vertical="top"/>
    </xf>
    <xf numFmtId="0" fontId="46" fillId="0" borderId="0" xfId="0" applyFont="1" applyAlignment="1">
      <alignment horizontal="left"/>
    </xf>
    <xf numFmtId="0" fontId="48" fillId="8" borderId="4" xfId="0" applyFont="1" applyFill="1" applyBorder="1" applyAlignment="1" applyProtection="1">
      <alignment horizontal="center"/>
      <protection locked="0"/>
    </xf>
    <xf numFmtId="0" fontId="52" fillId="3" borderId="0" xfId="0" applyFont="1" applyFill="1" applyAlignment="1">
      <alignment vertical="top"/>
    </xf>
    <xf numFmtId="0" fontId="75" fillId="0" borderId="0" xfId="0" applyFont="1"/>
    <xf numFmtId="0" fontId="76" fillId="0" borderId="0" xfId="0" applyFont="1" applyAlignment="1">
      <alignment horizontal="left"/>
    </xf>
    <xf numFmtId="0" fontId="40" fillId="0" borderId="0" xfId="0" applyFont="1" applyAlignment="1">
      <alignment vertical="top" wrapText="1"/>
    </xf>
    <xf numFmtId="0" fontId="56" fillId="0" borderId="0" xfId="0" applyFont="1" applyAlignment="1">
      <alignment horizontal="left" vertical="top"/>
    </xf>
    <xf numFmtId="0" fontId="62" fillId="0" borderId="0" xfId="0" applyFont="1" applyAlignment="1">
      <alignment horizontal="left" vertical="top" wrapText="1"/>
    </xf>
    <xf numFmtId="0" fontId="62" fillId="0" borderId="0" xfId="0" applyFont="1" applyAlignment="1">
      <alignment vertical="top" wrapText="1"/>
    </xf>
    <xf numFmtId="0" fontId="55" fillId="0" borderId="0" xfId="0" applyFont="1" applyAlignment="1">
      <alignment wrapText="1"/>
    </xf>
    <xf numFmtId="0" fontId="42" fillId="0" borderId="0" xfId="0" applyFont="1" applyAlignment="1">
      <alignment horizontal="left" vertical="top"/>
    </xf>
    <xf numFmtId="0" fontId="38" fillId="3" borderId="0" xfId="0" applyFont="1" applyFill="1" applyAlignment="1">
      <alignment vertical="top"/>
    </xf>
    <xf numFmtId="0" fontId="43" fillId="3" borderId="0" xfId="0" applyFont="1" applyFill="1" applyAlignment="1">
      <alignment horizontal="center"/>
    </xf>
    <xf numFmtId="0" fontId="48" fillId="3" borderId="0" xfId="0" applyFont="1" applyFill="1" applyAlignment="1">
      <alignment horizontal="left"/>
    </xf>
    <xf numFmtId="0" fontId="38" fillId="4" borderId="5" xfId="0" applyFont="1" applyFill="1" applyBorder="1"/>
    <xf numFmtId="0" fontId="38" fillId="4" borderId="0" xfId="0" applyFont="1" applyFill="1" applyAlignment="1">
      <alignment horizontal="center"/>
    </xf>
    <xf numFmtId="0" fontId="38" fillId="4" borderId="8" xfId="0" applyFont="1" applyFill="1" applyBorder="1"/>
    <xf numFmtId="0" fontId="48" fillId="4" borderId="0" xfId="0" applyFont="1" applyFill="1"/>
    <xf numFmtId="0" fontId="48" fillId="4" borderId="0" xfId="0" applyFont="1" applyFill="1" applyAlignment="1">
      <alignment vertical="top" wrapText="1"/>
    </xf>
    <xf numFmtId="0" fontId="51" fillId="0" borderId="0" xfId="0" applyFont="1" applyAlignment="1">
      <alignment vertical="top" wrapText="1"/>
    </xf>
    <xf numFmtId="0" fontId="46" fillId="7" borderId="20" xfId="0" applyFont="1" applyFill="1" applyBorder="1" applyAlignment="1">
      <alignment horizontal="left" indent="1"/>
    </xf>
    <xf numFmtId="0" fontId="38" fillId="4" borderId="0" xfId="0" applyFont="1" applyFill="1" applyAlignment="1">
      <alignment horizontal="left"/>
    </xf>
    <xf numFmtId="0" fontId="48" fillId="4" borderId="8" xfId="0" applyFont="1" applyFill="1" applyBorder="1" applyAlignment="1">
      <alignment vertical="top" wrapText="1"/>
    </xf>
    <xf numFmtId="2" fontId="48" fillId="3" borderId="0" xfId="0" applyNumberFormat="1" applyFont="1" applyFill="1"/>
    <xf numFmtId="0" fontId="48" fillId="4" borderId="8" xfId="0" applyFont="1" applyFill="1" applyBorder="1"/>
    <xf numFmtId="0" fontId="38" fillId="4" borderId="0" xfId="0" applyFont="1" applyFill="1" applyAlignment="1">
      <alignment horizontal="left" vertical="top"/>
    </xf>
    <xf numFmtId="0" fontId="51" fillId="3" borderId="0" xfId="0" applyFont="1" applyFill="1"/>
    <xf numFmtId="0" fontId="43" fillId="0" borderId="0" xfId="0" applyFont="1" applyAlignment="1">
      <alignment vertical="top"/>
    </xf>
    <xf numFmtId="0" fontId="77" fillId="4" borderId="0" xfId="0" applyFont="1" applyFill="1"/>
    <xf numFmtId="0" fontId="43" fillId="4" borderId="8" xfId="0" applyFont="1" applyFill="1" applyBorder="1"/>
    <xf numFmtId="0" fontId="48" fillId="6" borderId="4" xfId="0" applyFont="1" applyFill="1" applyBorder="1" applyAlignment="1">
      <alignment horizontal="center"/>
    </xf>
    <xf numFmtId="0" fontId="43" fillId="4" borderId="0" xfId="0" applyFont="1" applyFill="1"/>
    <xf numFmtId="0" fontId="42" fillId="4" borderId="0" xfId="0" applyFont="1" applyFill="1" applyAlignment="1">
      <alignment horizontal="left" vertical="top"/>
    </xf>
    <xf numFmtId="0" fontId="43" fillId="0" borderId="0" xfId="0" applyFont="1" applyAlignment="1">
      <alignment horizontal="left" vertical="top"/>
    </xf>
    <xf numFmtId="0" fontId="48" fillId="3" borderId="0" xfId="0" applyFont="1" applyFill="1" applyAlignment="1">
      <alignment horizontal="center"/>
    </xf>
    <xf numFmtId="10" fontId="43" fillId="0" borderId="0" xfId="0" applyNumberFormat="1" applyFont="1"/>
    <xf numFmtId="0" fontId="38" fillId="4" borderId="3" xfId="0" applyFont="1" applyFill="1" applyBorder="1"/>
    <xf numFmtId="0" fontId="38" fillId="4" borderId="2" xfId="0" applyFont="1" applyFill="1" applyBorder="1"/>
    <xf numFmtId="0" fontId="38" fillId="4" borderId="2" xfId="0" applyFont="1" applyFill="1" applyBorder="1" applyAlignment="1">
      <alignment horizontal="center"/>
    </xf>
    <xf numFmtId="0" fontId="43" fillId="0" borderId="5" xfId="0" applyFont="1" applyBorder="1" applyAlignment="1">
      <alignment horizontal="left" indent="1"/>
    </xf>
    <xf numFmtId="0" fontId="48" fillId="3" borderId="0" xfId="0" applyFont="1" applyFill="1" applyAlignment="1">
      <alignment horizontal="left" indent="1"/>
    </xf>
    <xf numFmtId="0" fontId="42" fillId="3" borderId="0" xfId="0" applyFont="1" applyFill="1" applyAlignment="1">
      <alignment horizontal="left" vertical="top"/>
    </xf>
    <xf numFmtId="0" fontId="43" fillId="3" borderId="0" xfId="0" applyFont="1" applyFill="1" applyAlignment="1">
      <alignment horizontal="left" vertical="top"/>
    </xf>
    <xf numFmtId="0" fontId="46" fillId="0" borderId="0" xfId="0" applyFont="1" applyAlignment="1">
      <alignment vertical="top"/>
    </xf>
    <xf numFmtId="0" fontId="48" fillId="0" borderId="0" xfId="0" applyFont="1" applyAlignment="1">
      <alignment wrapText="1"/>
    </xf>
    <xf numFmtId="0" fontId="38" fillId="0" borderId="0" xfId="0" applyFont="1" applyAlignment="1">
      <alignment wrapText="1"/>
    </xf>
    <xf numFmtId="0" fontId="38" fillId="3" borderId="0" xfId="0" applyFont="1" applyFill="1" applyAlignment="1">
      <alignment horizontal="left" vertical="center"/>
    </xf>
    <xf numFmtId="0" fontId="52" fillId="3" borderId="0" xfId="0" applyFont="1" applyFill="1" applyAlignment="1">
      <alignment horizontal="center" vertical="center"/>
    </xf>
    <xf numFmtId="0" fontId="38" fillId="0" borderId="0" xfId="0" applyFont="1" applyAlignment="1">
      <alignment horizontal="left" vertical="center"/>
    </xf>
    <xf numFmtId="0" fontId="52" fillId="0" borderId="0" xfId="0" applyFont="1" applyAlignment="1">
      <alignment horizontal="center" vertical="center"/>
    </xf>
    <xf numFmtId="0" fontId="63" fillId="0" borderId="0" xfId="0" applyFont="1" applyAlignment="1">
      <alignment horizontal="center"/>
    </xf>
    <xf numFmtId="0" fontId="42" fillId="2" borderId="0" xfId="0" applyFont="1" applyFill="1" applyAlignment="1">
      <alignment horizontal="left"/>
    </xf>
    <xf numFmtId="0" fontId="46" fillId="3" borderId="0" xfId="0" applyFont="1" applyFill="1" applyAlignment="1">
      <alignment horizontal="left"/>
    </xf>
    <xf numFmtId="0" fontId="59" fillId="0" borderId="0" xfId="0" applyFont="1" applyAlignment="1">
      <alignment horizontal="left"/>
    </xf>
    <xf numFmtId="0" fontId="48" fillId="6" borderId="4" xfId="0" applyFont="1" applyFill="1" applyBorder="1" applyAlignment="1">
      <alignment horizontal="center" vertical="center"/>
    </xf>
    <xf numFmtId="0" fontId="51" fillId="6" borderId="4" xfId="0" applyFont="1" applyFill="1" applyBorder="1" applyAlignment="1">
      <alignment horizontal="center" vertical="center"/>
    </xf>
    <xf numFmtId="0" fontId="38" fillId="3" borderId="0" xfId="0" applyFont="1" applyFill="1" applyAlignment="1">
      <alignment horizontal="left" vertical="top"/>
    </xf>
    <xf numFmtId="0" fontId="61" fillId="0" borderId="0" xfId="0" applyFont="1"/>
    <xf numFmtId="0" fontId="61" fillId="0" borderId="0" xfId="0" applyFont="1" applyAlignment="1">
      <alignment horizontal="left" vertical="top"/>
    </xf>
    <xf numFmtId="0" fontId="61" fillId="2" borderId="0" xfId="0" applyFont="1" applyFill="1"/>
    <xf numFmtId="0" fontId="7" fillId="0" borderId="0" xfId="0" applyFont="1" applyAlignment="1">
      <alignment horizontal="center" wrapText="1"/>
    </xf>
    <xf numFmtId="0" fontId="46" fillId="0" borderId="0" xfId="0" applyFont="1" applyAlignment="1">
      <alignment horizontal="right" vertical="top"/>
    </xf>
    <xf numFmtId="0" fontId="46" fillId="0" borderId="0" xfId="0" applyFont="1" applyAlignment="1">
      <alignment horizontal="left" vertical="top"/>
    </xf>
    <xf numFmtId="0" fontId="46" fillId="19" borderId="18" xfId="0" applyFont="1" applyFill="1" applyBorder="1" applyAlignment="1">
      <alignment vertical="top" wrapText="1"/>
    </xf>
    <xf numFmtId="0" fontId="46" fillId="19" borderId="19" xfId="0" applyFont="1" applyFill="1" applyBorder="1"/>
    <xf numFmtId="0" fontId="59" fillId="19" borderId="0" xfId="0" applyFont="1" applyFill="1" applyAlignment="1">
      <alignment vertical="top" wrapText="1" readingOrder="1"/>
    </xf>
    <xf numFmtId="0" fontId="46" fillId="19" borderId="0" xfId="0" applyFont="1" applyFill="1" applyAlignment="1">
      <alignment vertical="top" wrapText="1"/>
    </xf>
    <xf numFmtId="0" fontId="46" fillId="19" borderId="8" xfId="0" applyFont="1" applyFill="1" applyBorder="1" applyAlignment="1">
      <alignment vertical="top" wrapText="1"/>
    </xf>
    <xf numFmtId="0" fontId="46" fillId="2" borderId="0" xfId="0" applyFont="1" applyFill="1" applyAlignment="1">
      <alignment horizontal="left" vertical="top"/>
    </xf>
    <xf numFmtId="0" fontId="59" fillId="19" borderId="0" xfId="0" applyFont="1" applyFill="1" applyAlignment="1">
      <alignment horizontal="left" vertical="top" wrapText="1" readingOrder="1"/>
    </xf>
    <xf numFmtId="0" fontId="46" fillId="2" borderId="0" xfId="0" applyFont="1" applyFill="1" applyAlignment="1">
      <alignment horizontal="left"/>
    </xf>
    <xf numFmtId="0" fontId="46" fillId="19" borderId="0" xfId="0" applyFont="1" applyFill="1" applyAlignment="1">
      <alignment horizontal="left"/>
    </xf>
    <xf numFmtId="0" fontId="46" fillId="19" borderId="8" xfId="0" applyFont="1" applyFill="1" applyBorder="1" applyAlignment="1">
      <alignment horizontal="left"/>
    </xf>
    <xf numFmtId="0" fontId="46" fillId="19" borderId="8" xfId="0" applyFont="1" applyFill="1" applyBorder="1" applyAlignment="1">
      <alignment horizontal="left" vertical="top"/>
    </xf>
    <xf numFmtId="0" fontId="46" fillId="19" borderId="0" xfId="0" applyFont="1" applyFill="1" applyAlignment="1">
      <alignment horizontal="left" vertical="top" wrapText="1"/>
    </xf>
    <xf numFmtId="0" fontId="46" fillId="19" borderId="8" xfId="0" applyFont="1" applyFill="1" applyBorder="1" applyAlignment="1">
      <alignment horizontal="left" vertical="top" wrapText="1"/>
    </xf>
    <xf numFmtId="0" fontId="46" fillId="0" borderId="0" xfId="0" applyFont="1" applyAlignment="1">
      <alignment horizontal="left" vertical="top" wrapText="1"/>
    </xf>
    <xf numFmtId="0" fontId="46" fillId="14" borderId="0" xfId="0" applyFont="1" applyFill="1" applyAlignment="1">
      <alignment horizontal="left" vertical="top" wrapText="1"/>
    </xf>
    <xf numFmtId="0" fontId="46" fillId="19" borderId="2" xfId="0" applyFont="1" applyFill="1" applyBorder="1" applyAlignment="1">
      <alignment vertical="top" wrapText="1"/>
    </xf>
    <xf numFmtId="0" fontId="46" fillId="19" borderId="9" xfId="0" applyFont="1" applyFill="1" applyBorder="1"/>
    <xf numFmtId="0" fontId="59" fillId="0" borderId="0" xfId="0" applyFont="1" applyAlignment="1">
      <alignment vertical="top" wrapText="1" readingOrder="1"/>
    </xf>
    <xf numFmtId="0" fontId="59" fillId="0" borderId="0" xfId="0" applyFont="1" applyAlignment="1">
      <alignment horizontal="left" vertical="top" wrapText="1" readingOrder="1"/>
    </xf>
    <xf numFmtId="0" fontId="46" fillId="20" borderId="17" xfId="0" applyFont="1" applyFill="1" applyBorder="1" applyAlignment="1">
      <alignment horizontal="left" vertical="top"/>
    </xf>
    <xf numFmtId="0" fontId="46" fillId="20" borderId="18" xfId="0" applyFont="1" applyFill="1" applyBorder="1" applyAlignment="1">
      <alignment vertical="top" wrapText="1"/>
    </xf>
    <xf numFmtId="0" fontId="46" fillId="20" borderId="28" xfId="0" applyFont="1" applyFill="1" applyBorder="1" applyAlignment="1">
      <alignment vertical="top" wrapText="1"/>
    </xf>
    <xf numFmtId="0" fontId="46" fillId="20" borderId="5" xfId="0" applyFont="1" applyFill="1" applyBorder="1" applyAlignment="1">
      <alignment vertical="top" wrapText="1"/>
    </xf>
    <xf numFmtId="0" fontId="46" fillId="20" borderId="0" xfId="0" applyFont="1" applyFill="1" applyAlignment="1">
      <alignment horizontal="left" vertical="top"/>
    </xf>
    <xf numFmtId="0" fontId="46" fillId="20" borderId="0" xfId="0" applyFont="1" applyFill="1" applyAlignment="1">
      <alignment vertical="top" wrapText="1"/>
    </xf>
    <xf numFmtId="0" fontId="46" fillId="20" borderId="29" xfId="0" applyFont="1" applyFill="1" applyBorder="1" applyAlignment="1">
      <alignment vertical="top" wrapText="1"/>
    </xf>
    <xf numFmtId="0" fontId="46" fillId="20" borderId="5" xfId="0" applyFont="1" applyFill="1" applyBorder="1" applyAlignment="1">
      <alignment horizontal="left"/>
    </xf>
    <xf numFmtId="0" fontId="46" fillId="20" borderId="0" xfId="0" applyFont="1" applyFill="1" applyAlignment="1">
      <alignment horizontal="left"/>
    </xf>
    <xf numFmtId="0" fontId="46" fillId="20" borderId="0" xfId="0" applyFont="1" applyFill="1"/>
    <xf numFmtId="0" fontId="46" fillId="20" borderId="29" xfId="0" applyFont="1" applyFill="1" applyBorder="1" applyAlignment="1">
      <alignment horizontal="left"/>
    </xf>
    <xf numFmtId="0" fontId="46" fillId="20" borderId="5" xfId="0" applyFont="1" applyFill="1" applyBorder="1"/>
    <xf numFmtId="0" fontId="46" fillId="20" borderId="5" xfId="0" applyFont="1" applyFill="1" applyBorder="1" applyAlignment="1">
      <alignment horizontal="left" vertical="top"/>
    </xf>
    <xf numFmtId="0" fontId="46" fillId="20" borderId="3" xfId="0" applyFont="1" applyFill="1" applyBorder="1" applyAlignment="1">
      <alignment horizontal="left" vertical="top"/>
    </xf>
    <xf numFmtId="0" fontId="46" fillId="20" borderId="2" xfId="0" applyFont="1" applyFill="1" applyBorder="1" applyAlignment="1">
      <alignment vertical="top" wrapText="1"/>
    </xf>
    <xf numFmtId="0" fontId="46" fillId="20" borderId="30" xfId="0" applyFont="1" applyFill="1" applyBorder="1" applyAlignment="1">
      <alignment vertical="top" wrapText="1"/>
    </xf>
    <xf numFmtId="0" fontId="47" fillId="21" borderId="0" xfId="0" applyFont="1" applyFill="1"/>
    <xf numFmtId="0" fontId="47" fillId="21" borderId="1" xfId="0" applyFont="1" applyFill="1" applyBorder="1" applyAlignment="1">
      <alignment horizont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4" xfId="0" applyFont="1" applyBorder="1" applyAlignment="1">
      <alignment horizontal="left" vertical="center" indent="1"/>
    </xf>
    <xf numFmtId="0" fontId="38" fillId="0" borderId="0" xfId="0" applyFont="1" applyAlignment="1">
      <alignment vertical="center"/>
    </xf>
    <xf numFmtId="0" fontId="38" fillId="0" borderId="26" xfId="0" applyFont="1" applyBorder="1" applyAlignment="1">
      <alignment horizontal="left" vertical="center" indent="1"/>
    </xf>
    <xf numFmtId="0" fontId="38" fillId="0" borderId="24" xfId="0" applyFont="1" applyBorder="1" applyAlignment="1">
      <alignment vertical="center"/>
    </xf>
    <xf numFmtId="0" fontId="38" fillId="0" borderId="18" xfId="0" applyFont="1" applyBorder="1" applyAlignment="1">
      <alignment horizontal="left" vertical="center" indent="1"/>
    </xf>
    <xf numFmtId="0" fontId="38" fillId="0" borderId="19" xfId="0" applyFont="1" applyBorder="1" applyAlignment="1">
      <alignment vertical="center"/>
    </xf>
    <xf numFmtId="0" fontId="38" fillId="0" borderId="5" xfId="0" applyFont="1" applyBorder="1" applyAlignment="1">
      <alignment vertical="top"/>
    </xf>
    <xf numFmtId="0" fontId="38" fillId="0" borderId="3" xfId="0" applyFont="1" applyBorder="1"/>
    <xf numFmtId="0" fontId="38" fillId="3" borderId="2" xfId="0" applyFont="1" applyFill="1" applyBorder="1"/>
    <xf numFmtId="0" fontId="38" fillId="0" borderId="2" xfId="0" applyFont="1" applyBorder="1"/>
    <xf numFmtId="0" fontId="40" fillId="0" borderId="2" xfId="0" applyFont="1" applyBorder="1"/>
    <xf numFmtId="0" fontId="41" fillId="3" borderId="9" xfId="0" applyFont="1" applyFill="1" applyBorder="1"/>
    <xf numFmtId="0" fontId="53" fillId="0" borderId="0" xfId="0" applyFont="1" applyAlignment="1">
      <alignment horizontal="center" wrapText="1"/>
    </xf>
    <xf numFmtId="0" fontId="59" fillId="20" borderId="0" xfId="0" applyFont="1" applyFill="1" applyAlignment="1">
      <alignment horizontal="left" vertical="top" wrapText="1" readingOrder="1"/>
    </xf>
    <xf numFmtId="0" fontId="59" fillId="20" borderId="29" xfId="0" applyFont="1" applyFill="1" applyBorder="1" applyAlignment="1">
      <alignment horizontal="left" vertical="top" wrapText="1" readingOrder="1"/>
    </xf>
    <xf numFmtId="0" fontId="42" fillId="20" borderId="0" xfId="0" applyFont="1" applyFill="1" applyAlignment="1">
      <alignment horizontal="center" vertical="top"/>
    </xf>
    <xf numFmtId="0" fontId="52" fillId="5" borderId="0" xfId="0" applyFont="1" applyFill="1" applyAlignment="1">
      <alignment horizontal="center"/>
    </xf>
    <xf numFmtId="0" fontId="52" fillId="18" borderId="4" xfId="0" applyFont="1" applyFill="1" applyBorder="1" applyAlignment="1">
      <alignment horizontal="center"/>
    </xf>
    <xf numFmtId="0" fontId="57" fillId="0" borderId="0" xfId="0" applyFont="1" applyAlignment="1">
      <alignment horizontal="center" vertical="center"/>
    </xf>
    <xf numFmtId="0" fontId="46" fillId="20" borderId="18" xfId="0" applyFont="1" applyFill="1" applyBorder="1" applyAlignment="1">
      <alignment horizontal="left" vertical="top"/>
    </xf>
    <xf numFmtId="0" fontId="46" fillId="20" borderId="2" xfId="0" applyFont="1" applyFill="1" applyBorder="1" applyAlignment="1">
      <alignment horizontal="left" vertical="top"/>
    </xf>
    <xf numFmtId="0" fontId="38" fillId="0" borderId="18" xfId="0" applyFont="1" applyBorder="1" applyAlignment="1">
      <alignment wrapText="1"/>
    </xf>
    <xf numFmtId="0" fontId="52" fillId="18" borderId="10" xfId="0" applyFont="1" applyFill="1" applyBorder="1" applyAlignment="1">
      <alignment horizontal="center" wrapText="1"/>
    </xf>
    <xf numFmtId="0" fontId="42" fillId="13" borderId="0" xfId="0" applyFont="1" applyFill="1"/>
    <xf numFmtId="0" fontId="38" fillId="0" borderId="5" xfId="0" applyFont="1" applyBorder="1"/>
    <xf numFmtId="0" fontId="38" fillId="0" borderId="18" xfId="0" applyFont="1" applyBorder="1" applyAlignment="1">
      <alignment vertical="top" wrapText="1"/>
    </xf>
    <xf numFmtId="0" fontId="38" fillId="0" borderId="19" xfId="0" applyFont="1" applyBorder="1" applyAlignment="1">
      <alignment vertical="top" wrapText="1"/>
    </xf>
    <xf numFmtId="0" fontId="81" fillId="0" borderId="0" xfId="1" applyFont="1" applyAlignment="1" applyProtection="1"/>
    <xf numFmtId="0" fontId="81" fillId="0" borderId="0" xfId="1" applyFont="1" applyBorder="1" applyAlignment="1" applyProtection="1"/>
    <xf numFmtId="0" fontId="38" fillId="0" borderId="5" xfId="0" applyFont="1" applyBorder="1" applyAlignment="1">
      <alignment horizontal="left" vertical="top" wrapText="1"/>
    </xf>
    <xf numFmtId="0" fontId="38" fillId="0" borderId="8" xfId="0" applyFont="1" applyBorder="1" applyAlignment="1">
      <alignment horizontal="left" vertical="top" wrapText="1"/>
    </xf>
    <xf numFmtId="0" fontId="81" fillId="0" borderId="0" xfId="1" applyFont="1" applyBorder="1" applyAlignment="1" applyProtection="1">
      <alignment vertical="top"/>
    </xf>
    <xf numFmtId="0" fontId="38" fillId="0" borderId="2" xfId="0" applyFont="1" applyBorder="1" applyAlignment="1">
      <alignment horizontal="left" vertical="top" wrapText="1"/>
    </xf>
    <xf numFmtId="0" fontId="38" fillId="0" borderId="9" xfId="0" applyFont="1" applyBorder="1" applyAlignment="1">
      <alignment horizontal="left" vertical="top" wrapText="1"/>
    </xf>
    <xf numFmtId="0" fontId="48" fillId="0" borderId="14" xfId="0" applyFont="1" applyBorder="1" applyAlignment="1">
      <alignment horizontal="left"/>
    </xf>
    <xf numFmtId="0" fontId="38" fillId="0" borderId="15" xfId="0" applyFont="1" applyBorder="1" applyAlignment="1">
      <alignment horizontal="center"/>
    </xf>
    <xf numFmtId="0" fontId="38" fillId="0" borderId="27" xfId="0" applyFont="1" applyBorder="1" applyAlignment="1">
      <alignment horizontal="center"/>
    </xf>
    <xf numFmtId="0" fontId="59" fillId="0" borderId="15" xfId="0" applyFont="1" applyBorder="1" applyAlignment="1">
      <alignment horizontal="center"/>
    </xf>
    <xf numFmtId="0" fontId="48" fillId="0" borderId="15" xfId="0" applyFont="1" applyBorder="1" applyAlignment="1">
      <alignment horizontal="center"/>
    </xf>
    <xf numFmtId="0" fontId="48" fillId="0" borderId="14" xfId="0" applyFont="1" applyBorder="1" applyAlignment="1">
      <alignment horizontal="left" indent="1"/>
    </xf>
    <xf numFmtId="0" fontId="48" fillId="0" borderId="15" xfId="0" applyFont="1" applyBorder="1" applyAlignment="1">
      <alignment horizontal="left"/>
    </xf>
    <xf numFmtId="0" fontId="59" fillId="0" borderId="0" xfId="0" applyFont="1" applyAlignment="1">
      <alignment horizontal="center"/>
    </xf>
    <xf numFmtId="0" fontId="38" fillId="3" borderId="0" xfId="0" applyFont="1" applyFill="1" applyAlignment="1">
      <alignment horizontal="center"/>
    </xf>
    <xf numFmtId="0" fontId="79" fillId="0" borderId="0" xfId="0" applyFont="1" applyAlignment="1">
      <alignment horizontal="right" vertical="top"/>
    </xf>
    <xf numFmtId="0" fontId="38" fillId="0" borderId="15" xfId="0" applyFont="1" applyBorder="1" applyAlignment="1">
      <alignment horizontal="left" vertical="top"/>
    </xf>
    <xf numFmtId="0" fontId="38" fillId="0" borderId="27" xfId="0" applyFont="1" applyBorder="1" applyAlignment="1">
      <alignment horizontal="left" vertical="top"/>
    </xf>
    <xf numFmtId="0" fontId="59" fillId="0" borderId="15" xfId="0" applyFont="1" applyBorder="1" applyAlignment="1">
      <alignment horizontal="left"/>
    </xf>
    <xf numFmtId="0" fontId="38" fillId="0" borderId="15" xfId="0" applyFont="1" applyBorder="1"/>
    <xf numFmtId="0" fontId="38" fillId="3" borderId="0" xfId="0" applyFont="1" applyFill="1" applyAlignment="1">
      <alignment horizontal="left"/>
    </xf>
    <xf numFmtId="0" fontId="82" fillId="0" borderId="0" xfId="0" applyFont="1" applyAlignment="1">
      <alignment horizontal="right" vertical="top"/>
    </xf>
    <xf numFmtId="0" fontId="45" fillId="0" borderId="15" xfId="0" applyFont="1" applyBorder="1"/>
    <xf numFmtId="0" fontId="45" fillId="0" borderId="27" xfId="0" applyFont="1" applyBorder="1"/>
    <xf numFmtId="0" fontId="45" fillId="0" borderId="15" xfId="0" applyFont="1" applyBorder="1" applyAlignment="1">
      <alignment horizontal="left" vertical="top"/>
    </xf>
    <xf numFmtId="0" fontId="45" fillId="0" borderId="0" xfId="0" applyFont="1" applyAlignment="1">
      <alignment horizontal="left" vertical="top"/>
    </xf>
    <xf numFmtId="0" fontId="38" fillId="0" borderId="27" xfId="0" applyFont="1" applyBorder="1"/>
    <xf numFmtId="0" fontId="38" fillId="0" borderId="15" xfId="0" applyFont="1" applyBorder="1" applyAlignment="1">
      <alignment vertical="top"/>
    </xf>
    <xf numFmtId="0" fontId="52" fillId="0" borderId="15" xfId="0" applyFont="1" applyBorder="1" applyAlignment="1">
      <alignment horizontal="center" vertical="center"/>
    </xf>
    <xf numFmtId="0" fontId="48" fillId="0" borderId="15" xfId="0" applyFont="1" applyBorder="1" applyAlignment="1">
      <alignment vertical="center"/>
    </xf>
    <xf numFmtId="0" fontId="38" fillId="0" borderId="26" xfId="0" applyFont="1" applyBorder="1"/>
    <xf numFmtId="0" fontId="38" fillId="0" borderId="27" xfId="0" applyFont="1" applyBorder="1" applyAlignment="1">
      <alignment vertical="center"/>
    </xf>
    <xf numFmtId="0" fontId="38" fillId="0" borderId="17" xfId="0" applyFont="1" applyBorder="1"/>
    <xf numFmtId="0" fontId="38" fillId="0" borderId="18" xfId="0" applyFont="1" applyBorder="1"/>
    <xf numFmtId="0" fontId="38" fillId="0" borderId="18" xfId="0" applyFont="1" applyBorder="1" applyAlignment="1">
      <alignment vertical="center"/>
    </xf>
    <xf numFmtId="0" fontId="79" fillId="0" borderId="0" xfId="0" applyFont="1" applyAlignment="1">
      <alignment vertical="top"/>
    </xf>
    <xf numFmtId="0" fontId="38" fillId="0" borderId="8" xfId="0" applyFont="1" applyBorder="1" applyAlignment="1">
      <alignment vertical="top"/>
    </xf>
    <xf numFmtId="0" fontId="38" fillId="3" borderId="8" xfId="0" applyFont="1" applyFill="1" applyBorder="1" applyAlignment="1">
      <alignment vertical="top"/>
    </xf>
    <xf numFmtId="0" fontId="43" fillId="22" borderId="0" xfId="0" applyFont="1" applyFill="1"/>
    <xf numFmtId="0" fontId="52" fillId="22" borderId="0" xfId="0" applyFont="1" applyFill="1" applyAlignment="1">
      <alignment horizontal="center" vertical="top"/>
    </xf>
    <xf numFmtId="0" fontId="38" fillId="22" borderId="0" xfId="0" applyFont="1" applyFill="1"/>
    <xf numFmtId="0" fontId="51" fillId="22" borderId="0" xfId="0" applyFont="1" applyFill="1"/>
    <xf numFmtId="0" fontId="79" fillId="0" borderId="0" xfId="0" applyFont="1"/>
    <xf numFmtId="0" fontId="38" fillId="4" borderId="9" xfId="0" applyFont="1" applyFill="1" applyBorder="1"/>
    <xf numFmtId="0" fontId="50" fillId="20" borderId="0" xfId="1" applyFont="1" applyFill="1" applyBorder="1" applyAlignment="1" applyProtection="1"/>
    <xf numFmtId="0" fontId="50" fillId="0" borderId="0" xfId="1" applyFont="1" applyFill="1" applyAlignment="1" applyProtection="1"/>
    <xf numFmtId="0" fontId="38" fillId="13" borderId="0" xfId="0" applyFont="1" applyFill="1" applyAlignment="1">
      <alignment wrapText="1"/>
    </xf>
    <xf numFmtId="0" fontId="38" fillId="13" borderId="0" xfId="0" applyFont="1" applyFill="1"/>
    <xf numFmtId="0" fontId="85" fillId="0" borderId="0" xfId="0" applyFont="1"/>
    <xf numFmtId="0" fontId="88" fillId="0" borderId="0" xfId="0" applyFont="1"/>
    <xf numFmtId="0" fontId="33" fillId="0" borderId="0" xfId="0" applyFont="1" applyAlignment="1">
      <alignment horizontal="center" vertical="top"/>
    </xf>
    <xf numFmtId="0" fontId="50" fillId="0" borderId="0" xfId="1" applyFont="1" applyFill="1" applyBorder="1" applyAlignment="1" applyProtection="1">
      <alignment horizontal="left"/>
    </xf>
    <xf numFmtId="0" fontId="57" fillId="0" borderId="0" xfId="0" applyFont="1"/>
    <xf numFmtId="0" fontId="50" fillId="20" borderId="0" xfId="1" applyFont="1" applyFill="1" applyBorder="1" applyAlignment="1" applyProtection="1">
      <alignment horizontal="left" vertical="top"/>
      <protection locked="0"/>
    </xf>
    <xf numFmtId="0" fontId="49" fillId="0" borderId="0" xfId="1" applyFont="1" applyAlignment="1" applyProtection="1">
      <alignment horizontal="left" vertical="top" wrapText="1"/>
      <protection locked="0"/>
    </xf>
    <xf numFmtId="0" fontId="50" fillId="0" borderId="0" xfId="1" applyFont="1" applyAlignment="1" applyProtection="1">
      <alignment horizontal="left"/>
      <protection locked="0"/>
    </xf>
    <xf numFmtId="0" fontId="49" fillId="0" borderId="0" xfId="1" applyFont="1" applyAlignment="1" applyProtection="1">
      <alignment horizontal="left"/>
      <protection locked="0"/>
    </xf>
    <xf numFmtId="0" fontId="49" fillId="0" borderId="0" xfId="1" applyFont="1" applyFill="1" applyBorder="1" applyAlignment="1" applyProtection="1">
      <alignment horizontal="left"/>
      <protection locked="0"/>
    </xf>
    <xf numFmtId="0" fontId="50" fillId="0" borderId="0" xfId="1" applyFont="1" applyFill="1" applyBorder="1" applyAlignment="1" applyProtection="1">
      <alignment horizontal="left"/>
      <protection locked="0"/>
    </xf>
    <xf numFmtId="0" fontId="49" fillId="0" borderId="0" xfId="1" applyFont="1" applyBorder="1" applyAlignment="1" applyProtection="1">
      <alignment horizontal="left" vertical="top"/>
      <protection locked="0"/>
    </xf>
    <xf numFmtId="0" fontId="42" fillId="0" borderId="0" xfId="0" applyFont="1" applyAlignment="1">
      <alignment horizontal="left" vertical="top" wrapText="1"/>
    </xf>
    <xf numFmtId="0" fontId="38" fillId="0" borderId="0" xfId="0" applyFont="1" applyAlignment="1">
      <alignment horizontal="left" vertical="top" wrapText="1"/>
    </xf>
    <xf numFmtId="0" fontId="42" fillId="0" borderId="0" xfId="0" applyFont="1" applyAlignment="1">
      <alignment horizontal="left" vertical="center" wrapText="1"/>
    </xf>
    <xf numFmtId="0" fontId="49" fillId="0" borderId="0" xfId="1" applyFont="1" applyFill="1" applyAlignment="1" applyProtection="1">
      <alignment horizontal="left"/>
      <protection locked="0"/>
    </xf>
    <xf numFmtId="0" fontId="25" fillId="5" borderId="0" xfId="0" applyFont="1" applyFill="1" applyAlignment="1">
      <alignment horizontal="center" vertical="center" wrapText="1"/>
    </xf>
    <xf numFmtId="0" fontId="67" fillId="18" borderId="0" xfId="0" applyFont="1" applyFill="1" applyAlignment="1">
      <alignment horizontal="left" vertical="center"/>
    </xf>
    <xf numFmtId="0" fontId="52" fillId="18" borderId="0" xfId="0" applyFont="1" applyFill="1" applyAlignment="1">
      <alignment horizontal="center" vertical="center"/>
    </xf>
    <xf numFmtId="0" fontId="38" fillId="13" borderId="0" xfId="0" applyFont="1" applyFill="1" applyAlignment="1">
      <alignment horizontal="left" vertical="top" wrapText="1"/>
    </xf>
    <xf numFmtId="0" fontId="38" fillId="8" borderId="26" xfId="0" applyFont="1" applyFill="1" applyBorder="1" applyAlignment="1" applyProtection="1">
      <alignment wrapText="1"/>
      <protection locked="0"/>
    </xf>
    <xf numFmtId="0" fontId="38" fillId="8" borderId="27" xfId="0" applyFont="1" applyFill="1" applyBorder="1" applyAlignment="1" applyProtection="1">
      <alignment wrapText="1"/>
      <protection locked="0"/>
    </xf>
    <xf numFmtId="0" fontId="38" fillId="8" borderId="24" xfId="0" applyFont="1" applyFill="1" applyBorder="1" applyAlignment="1" applyProtection="1">
      <alignment wrapText="1"/>
      <protection locked="0"/>
    </xf>
    <xf numFmtId="0" fontId="48" fillId="8" borderId="32" xfId="0" applyFont="1" applyFill="1" applyBorder="1" applyAlignment="1" applyProtection="1">
      <alignment horizontal="center"/>
      <protection locked="0"/>
    </xf>
    <xf numFmtId="0" fontId="48" fillId="8" borderId="33" xfId="0" applyFont="1" applyFill="1" applyBorder="1" applyAlignment="1" applyProtection="1">
      <alignment horizontal="center"/>
      <protection locked="0"/>
    </xf>
    <xf numFmtId="0" fontId="48" fillId="8" borderId="4" xfId="0" applyFont="1" applyFill="1" applyBorder="1" applyAlignment="1" applyProtection="1">
      <alignment horizontal="center"/>
      <protection locked="0"/>
    </xf>
    <xf numFmtId="0" fontId="52" fillId="18" borderId="0" xfId="0" applyFont="1" applyFill="1" applyAlignment="1">
      <alignment horizontal="center"/>
    </xf>
    <xf numFmtId="165" fontId="48" fillId="6" borderId="4" xfId="0" applyNumberFormat="1" applyFont="1" applyFill="1" applyBorder="1" applyAlignment="1">
      <alignment horizontal="center" vertical="center"/>
    </xf>
    <xf numFmtId="2" fontId="48" fillId="6" borderId="4" xfId="0" applyNumberFormat="1" applyFont="1" applyFill="1" applyBorder="1" applyAlignment="1">
      <alignment horizontal="center" vertical="center"/>
    </xf>
    <xf numFmtId="2" fontId="48" fillId="6" borderId="6" xfId="0" applyNumberFormat="1" applyFont="1" applyFill="1" applyBorder="1" applyAlignment="1">
      <alignment horizontal="right" wrapText="1"/>
    </xf>
    <xf numFmtId="0" fontId="48" fillId="6" borderId="6" xfId="0" applyFont="1" applyFill="1" applyBorder="1" applyAlignment="1">
      <alignment horizontal="right" wrapText="1"/>
    </xf>
    <xf numFmtId="2" fontId="48" fillId="8" borderId="26" xfId="0" applyNumberFormat="1" applyFont="1" applyFill="1" applyBorder="1" applyAlignment="1" applyProtection="1">
      <alignment horizontal="center" wrapText="1"/>
      <protection locked="0"/>
    </xf>
    <xf numFmtId="2" fontId="48" fillId="8" borderId="27" xfId="0" applyNumberFormat="1" applyFont="1" applyFill="1" applyBorder="1" applyAlignment="1" applyProtection="1">
      <alignment horizontal="center" wrapText="1"/>
      <protection locked="0"/>
    </xf>
    <xf numFmtId="0" fontId="83" fillId="0" borderId="11" xfId="0" applyFont="1" applyBorder="1" applyAlignment="1">
      <alignment horizontal="center" wrapText="1"/>
    </xf>
    <xf numFmtId="0" fontId="38" fillId="0" borderId="6" xfId="0" applyFont="1" applyBorder="1" applyAlignment="1">
      <alignment horizontal="center" wrapText="1"/>
    </xf>
    <xf numFmtId="2" fontId="48" fillId="6" borderId="15" xfId="0" applyNumberFormat="1" applyFont="1" applyFill="1" applyBorder="1" applyAlignment="1">
      <alignment horizontal="right" wrapText="1"/>
    </xf>
    <xf numFmtId="0" fontId="38" fillId="3" borderId="6" xfId="0" applyFont="1" applyFill="1" applyBorder="1" applyAlignment="1">
      <alignment horizontal="left" wrapText="1"/>
    </xf>
    <xf numFmtId="0" fontId="38" fillId="3" borderId="7" xfId="0" applyFont="1" applyFill="1" applyBorder="1" applyAlignment="1">
      <alignment horizontal="left" wrapText="1"/>
    </xf>
    <xf numFmtId="2" fontId="48" fillId="6" borderId="6" xfId="0" applyNumberFormat="1" applyFont="1" applyFill="1" applyBorder="1" applyAlignment="1">
      <alignment horizontal="center" wrapText="1"/>
    </xf>
    <xf numFmtId="0" fontId="48" fillId="0" borderId="3" xfId="0" applyFont="1" applyBorder="1" applyAlignment="1">
      <alignment horizontal="left" vertical="top" wrapText="1"/>
    </xf>
    <xf numFmtId="0" fontId="48" fillId="0" borderId="2" xfId="0" applyFont="1" applyBorder="1" applyAlignment="1">
      <alignment horizontal="left" vertical="top" wrapText="1"/>
    </xf>
    <xf numFmtId="0" fontId="48" fillId="0" borderId="9" xfId="0" applyFont="1" applyBorder="1" applyAlignment="1">
      <alignment horizontal="left" vertical="top" wrapText="1"/>
    </xf>
    <xf numFmtId="14" fontId="38" fillId="8" borderId="4" xfId="0" applyNumberFormat="1" applyFont="1" applyFill="1" applyBorder="1" applyAlignment="1" applyProtection="1">
      <alignment horizontal="left"/>
      <protection locked="0"/>
    </xf>
    <xf numFmtId="0" fontId="38" fillId="8" borderId="4" xfId="0" applyFont="1" applyFill="1" applyBorder="1" applyAlignment="1" applyProtection="1">
      <alignment horizontal="left"/>
      <protection locked="0"/>
    </xf>
    <xf numFmtId="0" fontId="49" fillId="0" borderId="0" xfId="1" applyFont="1" applyAlignment="1" applyProtection="1">
      <alignment horizontal="left" vertical="top"/>
      <protection locked="0"/>
    </xf>
    <xf numFmtId="0" fontId="38" fillId="8" borderId="11" xfId="0" applyFont="1" applyFill="1" applyBorder="1" applyAlignment="1" applyProtection="1">
      <alignment wrapText="1"/>
      <protection locked="0"/>
    </xf>
    <xf numFmtId="0" fontId="38" fillId="8" borderId="6" xfId="0" applyFont="1" applyFill="1" applyBorder="1" applyAlignment="1" applyProtection="1">
      <alignment wrapText="1"/>
      <protection locked="0"/>
    </xf>
    <xf numFmtId="0" fontId="38" fillId="8" borderId="7" xfId="0" applyFont="1" applyFill="1" applyBorder="1" applyAlignment="1" applyProtection="1">
      <alignment wrapText="1"/>
      <protection locked="0"/>
    </xf>
    <xf numFmtId="0" fontId="48" fillId="0" borderId="13" xfId="0" applyFont="1" applyBorder="1" applyAlignment="1">
      <alignment horizontal="left" vertical="top" wrapText="1"/>
    </xf>
    <xf numFmtId="0" fontId="48" fillId="0" borderId="10" xfId="0" applyFont="1" applyBorder="1" applyAlignment="1">
      <alignment horizontal="left" vertical="top" wrapText="1"/>
    </xf>
    <xf numFmtId="0" fontId="48" fillId="0" borderId="18" xfId="0" applyFont="1" applyBorder="1" applyAlignment="1">
      <alignment horizontal="left" vertical="top" wrapText="1"/>
    </xf>
    <xf numFmtId="0" fontId="48" fillId="0" borderId="12" xfId="0" applyFont="1" applyBorder="1" applyAlignment="1">
      <alignment horizontal="left" vertical="top" wrapText="1"/>
    </xf>
    <xf numFmtId="0" fontId="48" fillId="0" borderId="5" xfId="0" applyFont="1" applyBorder="1" applyAlignment="1">
      <alignment horizontal="left" vertical="top" wrapText="1"/>
    </xf>
    <xf numFmtId="0" fontId="48" fillId="0" borderId="0" xfId="0" applyFont="1" applyAlignment="1">
      <alignment horizontal="left" vertical="top" wrapText="1"/>
    </xf>
    <xf numFmtId="0" fontId="50" fillId="0" borderId="0" xfId="1" applyFont="1" applyFill="1" applyAlignment="1" applyProtection="1">
      <alignment horizontal="left"/>
      <protection locked="0"/>
    </xf>
    <xf numFmtId="2" fontId="48" fillId="6" borderId="15" xfId="0" applyNumberFormat="1" applyFont="1" applyFill="1" applyBorder="1" applyAlignment="1">
      <alignment horizontal="center" wrapText="1"/>
    </xf>
    <xf numFmtId="2" fontId="48" fillId="6" borderId="11" xfId="0" applyNumberFormat="1" applyFont="1" applyFill="1" applyBorder="1" applyAlignment="1">
      <alignment horizontal="center"/>
    </xf>
    <xf numFmtId="2" fontId="48" fillId="6" borderId="6" xfId="0" applyNumberFormat="1" applyFont="1" applyFill="1" applyBorder="1" applyAlignment="1">
      <alignment horizontal="center"/>
    </xf>
    <xf numFmtId="2" fontId="48" fillId="6" borderId="7" xfId="0" applyNumberFormat="1" applyFont="1" applyFill="1" applyBorder="1" applyAlignment="1">
      <alignment horizontal="center"/>
    </xf>
    <xf numFmtId="0" fontId="46" fillId="0" borderId="0" xfId="0" applyFont="1" applyAlignment="1">
      <alignment horizontal="left" vertical="top" wrapText="1"/>
    </xf>
    <xf numFmtId="0" fontId="47" fillId="21" borderId="0" xfId="0" applyFont="1" applyFill="1" applyAlignment="1">
      <alignment horizontal="center"/>
    </xf>
    <xf numFmtId="10" fontId="43" fillId="6" borderId="11" xfId="0" applyNumberFormat="1" applyFont="1" applyFill="1" applyBorder="1" applyAlignment="1">
      <alignment horizontal="center"/>
    </xf>
    <xf numFmtId="10" fontId="43" fillId="6" borderId="6" xfId="0" applyNumberFormat="1" applyFont="1" applyFill="1" applyBorder="1" applyAlignment="1">
      <alignment horizontal="center"/>
    </xf>
    <xf numFmtId="10" fontId="43" fillId="6" borderId="7" xfId="0" applyNumberFormat="1" applyFont="1" applyFill="1" applyBorder="1" applyAlignment="1">
      <alignment horizontal="center"/>
    </xf>
    <xf numFmtId="0" fontId="43" fillId="22" borderId="0" xfId="0" applyFont="1" applyFill="1" applyAlignment="1">
      <alignment horizontal="left" vertical="center" wrapText="1"/>
    </xf>
    <xf numFmtId="0" fontId="43" fillId="0" borderId="0" xfId="0" applyFont="1" applyAlignment="1">
      <alignment horizontal="left" vertical="top" wrapText="1"/>
    </xf>
    <xf numFmtId="0" fontId="43" fillId="0" borderId="31" xfId="0" applyFont="1" applyBorder="1" applyAlignment="1">
      <alignment horizontal="left" vertical="top" wrapText="1"/>
    </xf>
    <xf numFmtId="0" fontId="47" fillId="0" borderId="0" xfId="0" applyFont="1" applyAlignment="1">
      <alignment horizontal="center"/>
    </xf>
    <xf numFmtId="1" fontId="48" fillId="8" borderId="4" xfId="0" applyNumberFormat="1" applyFont="1" applyFill="1" applyBorder="1" applyAlignment="1" applyProtection="1">
      <alignment horizontal="center" vertical="center"/>
      <protection locked="0"/>
    </xf>
    <xf numFmtId="0" fontId="28" fillId="0" borderId="0" xfId="0" applyFont="1" applyAlignment="1">
      <alignment horizontal="left" vertical="top" wrapText="1"/>
    </xf>
    <xf numFmtId="2" fontId="48" fillId="8" borderId="4" xfId="0" applyNumberFormat="1" applyFont="1" applyFill="1" applyBorder="1" applyAlignment="1" applyProtection="1">
      <alignment horizontal="center"/>
      <protection locked="0"/>
    </xf>
    <xf numFmtId="0" fontId="59" fillId="0" borderId="0" xfId="0" applyFont="1" applyAlignment="1">
      <alignment horizontal="left" vertical="top" wrapText="1"/>
    </xf>
    <xf numFmtId="0" fontId="38" fillId="0" borderId="0" xfId="0" applyFont="1" applyAlignment="1">
      <alignment horizontal="right" vertical="center"/>
    </xf>
    <xf numFmtId="0" fontId="38" fillId="0" borderId="8" xfId="0" applyFont="1" applyBorder="1" applyAlignment="1">
      <alignment horizontal="right" vertical="center"/>
    </xf>
    <xf numFmtId="2" fontId="43" fillId="6" borderId="4" xfId="0" applyNumberFormat="1" applyFont="1" applyFill="1" applyBorder="1" applyAlignment="1">
      <alignment horizontal="center"/>
    </xf>
    <xf numFmtId="0" fontId="48" fillId="6" borderId="4" xfId="0" applyFont="1" applyFill="1" applyBorder="1" applyAlignment="1">
      <alignment horizontal="center" vertical="center"/>
    </xf>
    <xf numFmtId="0" fontId="52" fillId="18" borderId="0" xfId="0" applyFont="1" applyFill="1" applyAlignment="1">
      <alignment horizontal="center" vertical="top"/>
    </xf>
    <xf numFmtId="0" fontId="43" fillId="16" borderId="0" xfId="0" applyFont="1" applyFill="1" applyAlignment="1">
      <alignment horizontal="left" vertical="top" wrapText="1"/>
    </xf>
    <xf numFmtId="0" fontId="48" fillId="0" borderId="0" xfId="0" applyFont="1" applyAlignment="1">
      <alignment horizontal="right"/>
    </xf>
    <xf numFmtId="0" fontId="48" fillId="0" borderId="8" xfId="0" applyFont="1" applyBorder="1" applyAlignment="1">
      <alignment horizontal="right"/>
    </xf>
    <xf numFmtId="0" fontId="58" fillId="0" borderId="0" xfId="0" applyFont="1" applyAlignment="1">
      <alignment horizontal="left" vertical="center" wrapText="1"/>
    </xf>
    <xf numFmtId="0" fontId="54" fillId="16" borderId="0" xfId="0" applyFont="1" applyFill="1" applyAlignment="1">
      <alignment horizontal="left" vertical="top" wrapText="1"/>
    </xf>
    <xf numFmtId="2" fontId="48" fillId="6" borderId="10" xfId="0" applyNumberFormat="1" applyFont="1" applyFill="1" applyBorder="1" applyAlignment="1">
      <alignment horizontal="center" wrapText="1"/>
    </xf>
    <xf numFmtId="0" fontId="48" fillId="0" borderId="11" xfId="0" applyFont="1" applyBorder="1" applyAlignment="1">
      <alignment horizontal="right" wrapText="1"/>
    </xf>
    <xf numFmtId="0" fontId="48" fillId="0" borderId="6" xfId="0" applyFont="1" applyBorder="1" applyAlignment="1">
      <alignment horizontal="right" wrapText="1"/>
    </xf>
    <xf numFmtId="0" fontId="48" fillId="0" borderId="7" xfId="0" applyFont="1" applyBorder="1" applyAlignment="1">
      <alignment horizontal="right" wrapText="1"/>
    </xf>
    <xf numFmtId="0" fontId="48" fillId="3" borderId="14" xfId="0" applyFont="1" applyFill="1" applyBorder="1" applyAlignment="1">
      <alignment horizontal="right" wrapText="1"/>
    </xf>
    <xf numFmtId="0" fontId="48" fillId="3" borderId="15" xfId="0" applyFont="1" applyFill="1" applyBorder="1" applyAlignment="1">
      <alignment horizontal="right" wrapText="1"/>
    </xf>
    <xf numFmtId="0" fontId="48" fillId="3" borderId="6" xfId="0" applyFont="1" applyFill="1" applyBorder="1" applyAlignment="1">
      <alignment horizontal="left" wrapText="1"/>
    </xf>
    <xf numFmtId="0" fontId="48" fillId="3" borderId="7" xfId="0" applyFont="1" applyFill="1" applyBorder="1" applyAlignment="1">
      <alignment horizontal="left" wrapText="1"/>
    </xf>
    <xf numFmtId="2" fontId="48" fillId="6" borderId="14" xfId="0" applyNumberFormat="1" applyFont="1" applyFill="1" applyBorder="1" applyAlignment="1">
      <alignment horizontal="center" vertical="center"/>
    </xf>
    <xf numFmtId="2" fontId="48" fillId="6" borderId="15" xfId="0" applyNumberFormat="1" applyFont="1" applyFill="1" applyBorder="1" applyAlignment="1">
      <alignment horizontal="center" vertical="center"/>
    </xf>
    <xf numFmtId="2" fontId="48" fillId="6" borderId="16" xfId="0" applyNumberFormat="1" applyFont="1" applyFill="1" applyBorder="1" applyAlignment="1">
      <alignment horizontal="center" vertical="center"/>
    </xf>
    <xf numFmtId="2" fontId="43" fillId="6" borderId="23" xfId="0" applyNumberFormat="1" applyFont="1" applyFill="1" applyBorder="1" applyAlignment="1">
      <alignment horizontal="center"/>
    </xf>
    <xf numFmtId="2" fontId="43" fillId="6" borderId="25" xfId="0" applyNumberFormat="1" applyFont="1" applyFill="1" applyBorder="1" applyAlignment="1">
      <alignment horizontal="center"/>
    </xf>
    <xf numFmtId="2" fontId="43" fillId="6" borderId="24" xfId="0" applyNumberFormat="1" applyFont="1" applyFill="1" applyBorder="1" applyAlignment="1">
      <alignment horizontal="center"/>
    </xf>
    <xf numFmtId="166" fontId="48" fillId="6" borderId="14" xfId="0" applyNumberFormat="1" applyFont="1" applyFill="1" applyBorder="1" applyAlignment="1">
      <alignment horizontal="center" vertical="center"/>
    </xf>
    <xf numFmtId="166" fontId="48" fillId="6" borderId="15" xfId="0" applyNumberFormat="1" applyFont="1" applyFill="1" applyBorder="1" applyAlignment="1">
      <alignment horizontal="center" vertical="center"/>
    </xf>
    <xf numFmtId="166" fontId="48" fillId="6" borderId="16" xfId="0" applyNumberFormat="1" applyFont="1" applyFill="1" applyBorder="1" applyAlignment="1">
      <alignment horizontal="center" vertical="center"/>
    </xf>
    <xf numFmtId="0" fontId="48" fillId="0" borderId="4" xfId="0" applyFont="1" applyBorder="1" applyAlignment="1">
      <alignment horizontal="right" wrapText="1"/>
    </xf>
    <xf numFmtId="0" fontId="33" fillId="0" borderId="0" xfId="0" applyFont="1" applyAlignment="1">
      <alignment horizontal="center" vertical="top"/>
    </xf>
    <xf numFmtId="0" fontId="34" fillId="0" borderId="0" xfId="0" applyFont="1" applyAlignment="1">
      <alignment horizontal="center" vertical="center"/>
    </xf>
    <xf numFmtId="0" fontId="80" fillId="16" borderId="4" xfId="0" applyFont="1" applyFill="1" applyBorder="1" applyAlignment="1">
      <alignment horizontal="left" vertical="center"/>
    </xf>
    <xf numFmtId="0" fontId="48" fillId="0" borderId="13" xfId="0" applyFont="1" applyBorder="1" applyAlignment="1">
      <alignment vertical="top" wrapText="1"/>
    </xf>
    <xf numFmtId="0" fontId="48" fillId="0" borderId="10" xfId="0" applyFont="1" applyBorder="1" applyAlignment="1">
      <alignment vertical="top" wrapText="1"/>
    </xf>
    <xf numFmtId="0" fontId="48" fillId="0" borderId="12" xfId="0" applyFont="1" applyBorder="1" applyAlignment="1">
      <alignment vertical="top" wrapText="1"/>
    </xf>
    <xf numFmtId="0" fontId="48" fillId="0" borderId="18" xfId="0" applyFont="1" applyBorder="1" applyAlignment="1">
      <alignment vertical="top" wrapText="1"/>
    </xf>
    <xf numFmtId="0" fontId="48" fillId="0" borderId="3" xfId="0" applyFont="1" applyBorder="1" applyAlignment="1">
      <alignment vertical="top" wrapText="1"/>
    </xf>
    <xf numFmtId="0" fontId="48" fillId="0" borderId="2" xfId="0" applyFont="1" applyBorder="1" applyAlignment="1">
      <alignment vertical="top" wrapText="1"/>
    </xf>
    <xf numFmtId="0" fontId="48" fillId="0" borderId="9" xfId="0" applyFont="1" applyBorder="1" applyAlignment="1">
      <alignment vertical="top" wrapText="1"/>
    </xf>
    <xf numFmtId="0" fontId="48" fillId="0" borderId="5" xfId="0" applyFont="1" applyBorder="1" applyAlignment="1">
      <alignment vertical="top" wrapText="1"/>
    </xf>
    <xf numFmtId="0" fontId="48" fillId="0" borderId="0" xfId="0" applyFont="1" applyAlignment="1">
      <alignment vertical="top" wrapText="1"/>
    </xf>
    <xf numFmtId="2" fontId="53" fillId="8" borderId="4" xfId="0" applyNumberFormat="1" applyFont="1" applyFill="1" applyBorder="1" applyAlignment="1" applyProtection="1">
      <alignment horizontal="center"/>
      <protection locked="0"/>
    </xf>
    <xf numFmtId="0" fontId="38" fillId="0" borderId="0" xfId="0" applyFont="1" applyAlignment="1">
      <alignment horizontal="center"/>
    </xf>
    <xf numFmtId="2" fontId="48" fillId="6" borderId="4" xfId="0" applyNumberFormat="1" applyFont="1" applyFill="1" applyBorder="1" applyAlignment="1">
      <alignment horizontal="center"/>
    </xf>
    <xf numFmtId="10" fontId="48" fillId="6" borderId="4" xfId="0" applyNumberFormat="1" applyFont="1" applyFill="1" applyBorder="1" applyAlignment="1">
      <alignment horizontal="center"/>
    </xf>
    <xf numFmtId="0" fontId="53" fillId="6" borderId="21" xfId="0" applyFont="1" applyFill="1" applyBorder="1" applyAlignment="1">
      <alignment horizontal="center"/>
    </xf>
    <xf numFmtId="0" fontId="53" fillId="6" borderId="15" xfId="0" applyFont="1" applyFill="1" applyBorder="1" applyAlignment="1">
      <alignment horizontal="center"/>
    </xf>
    <xf numFmtId="0" fontId="53" fillId="6" borderId="22" xfId="0" applyFont="1" applyFill="1" applyBorder="1" applyAlignment="1">
      <alignment horizontal="center"/>
    </xf>
    <xf numFmtId="2" fontId="48" fillId="8" borderId="4" xfId="0" applyNumberFormat="1" applyFont="1" applyFill="1" applyBorder="1" applyAlignment="1" applyProtection="1">
      <alignment horizontal="center" vertical="center"/>
      <protection locked="0"/>
    </xf>
    <xf numFmtId="0" fontId="52" fillId="0" borderId="0" xfId="0" applyFont="1" applyAlignment="1">
      <alignment horizontal="center"/>
    </xf>
    <xf numFmtId="0" fontId="43" fillId="20" borderId="17" xfId="0" applyFont="1" applyFill="1" applyBorder="1" applyAlignment="1">
      <alignment horizontal="center" vertical="center" wrapText="1"/>
    </xf>
    <xf numFmtId="0" fontId="43" fillId="20" borderId="18" xfId="0" applyFont="1" applyFill="1" applyBorder="1" applyAlignment="1">
      <alignment horizontal="center" vertical="center" wrapText="1"/>
    </xf>
    <xf numFmtId="0" fontId="43" fillId="20" borderId="19" xfId="0" applyFont="1" applyFill="1" applyBorder="1" applyAlignment="1">
      <alignment horizontal="center" vertical="center" wrapText="1"/>
    </xf>
    <xf numFmtId="0" fontId="46" fillId="0" borderId="0" xfId="0" applyFont="1" applyAlignment="1">
      <alignment horizontal="left" vertical="top"/>
    </xf>
    <xf numFmtId="0" fontId="50" fillId="20" borderId="0" xfId="1" applyFont="1" applyFill="1" applyBorder="1" applyAlignment="1" applyProtection="1">
      <alignment horizontal="left"/>
      <protection locked="0"/>
    </xf>
    <xf numFmtId="0" fontId="46" fillId="20" borderId="0" xfId="0" applyFont="1" applyFill="1" applyAlignment="1">
      <alignment horizontal="left" vertical="top" wrapText="1"/>
    </xf>
    <xf numFmtId="0" fontId="33" fillId="20" borderId="0" xfId="0" applyFont="1" applyFill="1" applyAlignment="1">
      <alignment horizontal="center" vertical="top"/>
    </xf>
    <xf numFmtId="0" fontId="42" fillId="20" borderId="0" xfId="0" applyFont="1" applyFill="1" applyAlignment="1">
      <alignment horizontal="center" vertical="top"/>
    </xf>
    <xf numFmtId="0" fontId="48" fillId="0" borderId="15" xfId="0" applyFont="1" applyBorder="1" applyAlignment="1">
      <alignment horizontal="center" wrapText="1"/>
    </xf>
    <xf numFmtId="0" fontId="48" fillId="0" borderId="16" xfId="0" applyFont="1" applyBorder="1" applyAlignment="1">
      <alignment horizontal="center" wrapText="1"/>
    </xf>
    <xf numFmtId="0" fontId="80" fillId="20" borderId="4" xfId="0" applyFont="1" applyFill="1" applyBorder="1" applyAlignment="1">
      <alignment horizontal="center" vertical="center"/>
    </xf>
    <xf numFmtId="0" fontId="38" fillId="0" borderId="5" xfId="0" applyFont="1" applyBorder="1" applyAlignment="1">
      <alignment horizontal="left" vertical="top" wrapText="1"/>
    </xf>
    <xf numFmtId="0" fontId="38" fillId="0" borderId="8" xfId="0" applyFont="1" applyBorder="1" applyAlignment="1">
      <alignment horizontal="left" vertical="top" wrapText="1"/>
    </xf>
    <xf numFmtId="0" fontId="49" fillId="0" borderId="0" xfId="1" applyFont="1" applyBorder="1" applyAlignment="1" applyProtection="1">
      <alignment horizontal="left"/>
      <protection locked="0"/>
    </xf>
    <xf numFmtId="0" fontId="59" fillId="20" borderId="0" xfId="0" applyFont="1" applyFill="1" applyAlignment="1">
      <alignment horizontal="left" vertical="top" wrapText="1" readingOrder="1"/>
    </xf>
    <xf numFmtId="0" fontId="59" fillId="20" borderId="29" xfId="0" applyFont="1" applyFill="1" applyBorder="1" applyAlignment="1">
      <alignment horizontal="left" vertical="top" wrapText="1" readingOrder="1"/>
    </xf>
    <xf numFmtId="0" fontId="48" fillId="0" borderId="27" xfId="0" applyFont="1" applyBorder="1" applyAlignment="1">
      <alignment horizontal="center" wrapText="1"/>
    </xf>
    <xf numFmtId="0" fontId="48" fillId="0" borderId="24" xfId="0" applyFont="1" applyBorder="1" applyAlignment="1">
      <alignment horizontal="center" wrapText="1"/>
    </xf>
    <xf numFmtId="0" fontId="43" fillId="20" borderId="3" xfId="0" applyFont="1" applyFill="1" applyBorder="1" applyAlignment="1">
      <alignment horizontal="center" vertical="center" wrapText="1"/>
    </xf>
    <xf numFmtId="0" fontId="43" fillId="20" borderId="2" xfId="0" applyFont="1" applyFill="1" applyBorder="1" applyAlignment="1">
      <alignment horizontal="center" vertical="center" wrapText="1"/>
    </xf>
    <xf numFmtId="0" fontId="43" fillId="20" borderId="9" xfId="0" applyFont="1" applyFill="1" applyBorder="1" applyAlignment="1">
      <alignment horizontal="center" vertical="center" wrapText="1"/>
    </xf>
    <xf numFmtId="2" fontId="43" fillId="6" borderId="4" xfId="0" applyNumberFormat="1" applyFont="1" applyFill="1" applyBorder="1" applyAlignment="1">
      <alignment horizontal="center" vertical="top"/>
    </xf>
    <xf numFmtId="0" fontId="38" fillId="0" borderId="0" xfId="0" applyFont="1" applyFill="1" applyAlignment="1">
      <alignment horizontal="left" vertical="top" wrapText="1"/>
    </xf>
    <xf numFmtId="0" fontId="38" fillId="0" borderId="0" xfId="0" applyFont="1" applyFill="1" applyAlignment="1">
      <alignment wrapText="1"/>
    </xf>
    <xf numFmtId="0" fontId="38" fillId="0"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FFF2CC"/>
      <color rgb="FFFFE699"/>
      <color rgb="FF663300"/>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program.intake@usda.gov" TargetMode="External"/><Relationship Id="rId2" Type="http://schemas.openxmlformats.org/officeDocument/2006/relationships/hyperlink" Target="https://www.usda.gov/oascr/how-to-file-a-program-discrimination-complaint" TargetMode="External"/><Relationship Id="rId1" Type="http://schemas.openxmlformats.org/officeDocument/2006/relationships/hyperlink" Target="https://www.ocio.usda.gov/sites/default/files/docs/2012/Complain_combined_6_8_12.pdf" TargetMode="External"/><Relationship Id="rId5" Type="http://schemas.openxmlformats.org/officeDocument/2006/relationships/hyperlink" Target="https://portal.ct.gov/-/media/SDE/Nutrition/CACFP/Crediting/CACFP_Child_Care_Worksheet4_Crediting_Grains_Family_Size_Recipes.xlsx" TargetMode="External"/><Relationship Id="rId4"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48</xdr:col>
      <xdr:colOff>200025</xdr:colOff>
      <xdr:row>31</xdr:row>
      <xdr:rowOff>0</xdr:rowOff>
    </xdr:from>
    <xdr:to>
      <xdr:col>48</xdr:col>
      <xdr:colOff>381000</xdr:colOff>
      <xdr:row>33</xdr:row>
      <xdr:rowOff>0</xdr:rowOff>
    </xdr:to>
    <xdr:sp macro="" textlink="">
      <xdr:nvSpPr>
        <xdr:cNvPr id="3" name="TextBox 1">
          <a:extLst>
            <a:ext uri="{FF2B5EF4-FFF2-40B4-BE49-F238E27FC236}">
              <a16:creationId xmlns:a16="http://schemas.microsoft.com/office/drawing/2014/main" id="{00000000-0008-0000-0000-000003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29</xdr:row>
      <xdr:rowOff>0</xdr:rowOff>
    </xdr:from>
    <xdr:to>
      <xdr:col>48</xdr:col>
      <xdr:colOff>381000</xdr:colOff>
      <xdr:row>30</xdr:row>
      <xdr:rowOff>66675</xdr:rowOff>
    </xdr:to>
    <xdr:sp macro="" textlink="">
      <xdr:nvSpPr>
        <xdr:cNvPr id="4" name="TextBox 1">
          <a:extLst>
            <a:ext uri="{FF2B5EF4-FFF2-40B4-BE49-F238E27FC236}">
              <a16:creationId xmlns:a16="http://schemas.microsoft.com/office/drawing/2014/main" id="{00000000-0008-0000-0000-000004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67</xdr:row>
      <xdr:rowOff>0</xdr:rowOff>
    </xdr:from>
    <xdr:to>
      <xdr:col>48</xdr:col>
      <xdr:colOff>381000</xdr:colOff>
      <xdr:row>69</xdr:row>
      <xdr:rowOff>66675</xdr:rowOff>
    </xdr:to>
    <xdr:sp macro="" textlink="">
      <xdr:nvSpPr>
        <xdr:cNvPr id="5" name="TextBox 1">
          <a:extLst>
            <a:ext uri="{FF2B5EF4-FFF2-40B4-BE49-F238E27FC236}">
              <a16:creationId xmlns:a16="http://schemas.microsoft.com/office/drawing/2014/main" id="{00000000-0008-0000-0000-000005000000}"/>
            </a:ext>
          </a:extLst>
        </xdr:cNvPr>
        <xdr:cNvSpPr txBox="1">
          <a:spLocks noChangeArrowheads="1"/>
        </xdr:cNvSpPr>
      </xdr:nvSpPr>
      <xdr:spPr bwMode="auto">
        <a:xfrm>
          <a:off x="14201775" y="3133725"/>
          <a:ext cx="180975"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67</xdr:row>
      <xdr:rowOff>0</xdr:rowOff>
    </xdr:from>
    <xdr:to>
      <xdr:col>48</xdr:col>
      <xdr:colOff>381000</xdr:colOff>
      <xdr:row>67</xdr:row>
      <xdr:rowOff>66675</xdr:rowOff>
    </xdr:to>
    <xdr:sp macro="" textlink="">
      <xdr:nvSpPr>
        <xdr:cNvPr id="6" name="TextBox 1">
          <a:extLst>
            <a:ext uri="{FF2B5EF4-FFF2-40B4-BE49-F238E27FC236}">
              <a16:creationId xmlns:a16="http://schemas.microsoft.com/office/drawing/2014/main" id="{00000000-0008-0000-0000-000006000000}"/>
            </a:ext>
          </a:extLst>
        </xdr:cNvPr>
        <xdr:cNvSpPr txBox="1">
          <a:spLocks noChangeArrowheads="1"/>
        </xdr:cNvSpPr>
      </xdr:nvSpPr>
      <xdr:spPr bwMode="auto">
        <a:xfrm>
          <a:off x="14201775" y="3133725"/>
          <a:ext cx="180975"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77</xdr:row>
      <xdr:rowOff>0</xdr:rowOff>
    </xdr:from>
    <xdr:to>
      <xdr:col>48</xdr:col>
      <xdr:colOff>381000</xdr:colOff>
      <xdr:row>80</xdr:row>
      <xdr:rowOff>66675</xdr:rowOff>
    </xdr:to>
    <xdr:sp macro="" textlink="">
      <xdr:nvSpPr>
        <xdr:cNvPr id="7" name="TextBox 1">
          <a:extLst>
            <a:ext uri="{FF2B5EF4-FFF2-40B4-BE49-F238E27FC236}">
              <a16:creationId xmlns:a16="http://schemas.microsoft.com/office/drawing/2014/main" id="{00000000-0008-0000-0000-000007000000}"/>
            </a:ext>
          </a:extLst>
        </xdr:cNvPr>
        <xdr:cNvSpPr txBox="1">
          <a:spLocks noChangeArrowheads="1"/>
        </xdr:cNvSpPr>
      </xdr:nvSpPr>
      <xdr:spPr bwMode="auto">
        <a:xfrm>
          <a:off x="14201775" y="3133725"/>
          <a:ext cx="180975"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76200</xdr:colOff>
      <xdr:row>438</xdr:row>
      <xdr:rowOff>0</xdr:rowOff>
    </xdr:from>
    <xdr:to>
      <xdr:col>31</xdr:col>
      <xdr:colOff>66676</xdr:colOff>
      <xdr:row>439</xdr:row>
      <xdr:rowOff>28575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D2C89252-2BD1-4FAA-8C6A-4A7D700E5FEB}"/>
            </a:ext>
          </a:extLst>
        </xdr:cNvPr>
        <xdr:cNvSpPr/>
      </xdr:nvSpPr>
      <xdr:spPr bwMode="auto">
        <a:xfrm>
          <a:off x="3267075" y="68246625"/>
          <a:ext cx="3143251"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xdr:col>
      <xdr:colOff>38100</xdr:colOff>
      <xdr:row>439</xdr:row>
      <xdr:rowOff>9525</xdr:rowOff>
    </xdr:from>
    <xdr:to>
      <xdr:col>11</xdr:col>
      <xdr:colOff>114300</xdr:colOff>
      <xdr:row>440</xdr:row>
      <xdr:rowOff>38100</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B25BC3F3-99ED-44DF-948D-A667278BB9FD}"/>
            </a:ext>
          </a:extLst>
        </xdr:cNvPr>
        <xdr:cNvSpPr/>
      </xdr:nvSpPr>
      <xdr:spPr bwMode="auto">
        <a:xfrm>
          <a:off x="152400" y="68465700"/>
          <a:ext cx="1590675"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47625</xdr:colOff>
      <xdr:row>447</xdr:row>
      <xdr:rowOff>47625</xdr:rowOff>
    </xdr:from>
    <xdr:to>
      <xdr:col>13</xdr:col>
      <xdr:colOff>228600</xdr:colOff>
      <xdr:row>448</xdr:row>
      <xdr:rowOff>76200</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7120EE9E-03FB-4560-B8CF-81AEC790FC4C}"/>
            </a:ext>
          </a:extLst>
        </xdr:cNvPr>
        <xdr:cNvSpPr/>
      </xdr:nvSpPr>
      <xdr:spPr bwMode="auto">
        <a:xfrm>
          <a:off x="533400" y="70180200"/>
          <a:ext cx="1590675"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21</xdr:col>
      <xdr:colOff>209550</xdr:colOff>
      <xdr:row>461</xdr:row>
      <xdr:rowOff>47625</xdr:rowOff>
    </xdr:from>
    <xdr:to>
      <xdr:col>31</xdr:col>
      <xdr:colOff>28575</xdr:colOff>
      <xdr:row>462</xdr:row>
      <xdr:rowOff>57150</xdr:rowOff>
    </xdr:to>
    <xdr:sp macro="" textlink="">
      <xdr:nvSpPr>
        <xdr:cNvPr id="12" name="Rectangle 11">
          <a:hlinkClick xmlns:r="http://schemas.openxmlformats.org/officeDocument/2006/relationships" r:id="rId4"/>
          <a:extLst>
            <a:ext uri="{FF2B5EF4-FFF2-40B4-BE49-F238E27FC236}">
              <a16:creationId xmlns:a16="http://schemas.microsoft.com/office/drawing/2014/main" id="{92D55E95-ECD1-4468-96F3-D22F5CDD65B0}"/>
            </a:ext>
          </a:extLst>
        </xdr:cNvPr>
        <xdr:cNvSpPr/>
      </xdr:nvSpPr>
      <xdr:spPr bwMode="auto">
        <a:xfrm>
          <a:off x="4305300" y="72904350"/>
          <a:ext cx="2066925" cy="2000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xdr:col>
      <xdr:colOff>123825</xdr:colOff>
      <xdr:row>424</xdr:row>
      <xdr:rowOff>133350</xdr:rowOff>
    </xdr:from>
    <xdr:to>
      <xdr:col>26</xdr:col>
      <xdr:colOff>0</xdr:colOff>
      <xdr:row>427</xdr:row>
      <xdr:rowOff>28576</xdr:rowOff>
    </xdr:to>
    <xdr:sp macro="" textlink="">
      <xdr:nvSpPr>
        <xdr:cNvPr id="13" name="Rectangle 12">
          <a:hlinkClick xmlns:r="http://schemas.openxmlformats.org/officeDocument/2006/relationships" r:id="rId5"/>
          <a:extLst>
            <a:ext uri="{FF2B5EF4-FFF2-40B4-BE49-F238E27FC236}">
              <a16:creationId xmlns:a16="http://schemas.microsoft.com/office/drawing/2014/main" id="{7BD4A3AF-3DE3-4625-B396-22C5C1841101}"/>
            </a:ext>
          </a:extLst>
        </xdr:cNvPr>
        <xdr:cNvSpPr/>
      </xdr:nvSpPr>
      <xdr:spPr bwMode="auto">
        <a:xfrm>
          <a:off x="371475" y="65636775"/>
          <a:ext cx="509587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430</xdr:row>
      <xdr:rowOff>66675</xdr:rowOff>
    </xdr:from>
    <xdr:to>
      <xdr:col>21</xdr:col>
      <xdr:colOff>11182</xdr:colOff>
      <xdr:row>460</xdr:row>
      <xdr:rowOff>132108</xdr:rowOff>
    </xdr:to>
    <xdr:sp macro="" textlink="">
      <xdr:nvSpPr>
        <xdr:cNvPr id="14" name="TextBox 13">
          <a:extLst>
            <a:ext uri="{FF2B5EF4-FFF2-40B4-BE49-F238E27FC236}">
              <a16:creationId xmlns:a16="http://schemas.microsoft.com/office/drawing/2014/main" id="{7ABCD389-4E18-4E60-8995-BCFCCB4E83E4}"/>
            </a:ext>
          </a:extLst>
        </xdr:cNvPr>
        <xdr:cNvSpPr txBox="1"/>
      </xdr:nvSpPr>
      <xdr:spPr>
        <a:xfrm>
          <a:off x="0" y="66522600"/>
          <a:ext cx="4106932" cy="6161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22</xdr:col>
      <xdr:colOff>61706</xdr:colOff>
      <xdr:row>430</xdr:row>
      <xdr:rowOff>66675</xdr:rowOff>
    </xdr:from>
    <xdr:to>
      <xdr:col>34</xdr:col>
      <xdr:colOff>185531</xdr:colOff>
      <xdr:row>460</xdr:row>
      <xdr:rowOff>55908</xdr:rowOff>
    </xdr:to>
    <xdr:sp macro="" textlink="">
      <xdr:nvSpPr>
        <xdr:cNvPr id="15" name="Text Box 1">
          <a:extLst>
            <a:ext uri="{FF2B5EF4-FFF2-40B4-BE49-F238E27FC236}">
              <a16:creationId xmlns:a16="http://schemas.microsoft.com/office/drawing/2014/main" id="{4F720D01-2068-42C0-9048-8344A0EDF4A0}"/>
            </a:ext>
          </a:extLst>
        </xdr:cNvPr>
        <xdr:cNvSpPr txBox="1">
          <a:spLocks noChangeArrowheads="1"/>
        </xdr:cNvSpPr>
      </xdr:nvSpPr>
      <xdr:spPr bwMode="auto">
        <a:xfrm>
          <a:off x="4395581" y="66522600"/>
          <a:ext cx="2714625" cy="6085233"/>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oodbuyingguide.fns.usda.gov/Content/TablesFBG/USDA_FBG_Introduction.pdf" TargetMode="External"/><Relationship Id="rId13" Type="http://schemas.openxmlformats.org/officeDocument/2006/relationships/hyperlink" Target="https://portal.ct.gov/SDE/Nutrition/CACFP-Contact" TargetMode="External"/><Relationship Id="rId18" Type="http://schemas.openxmlformats.org/officeDocument/2006/relationships/hyperlink" Target="https://portal.ct.gov/-/media/SDE/Nutrition/CACFP/Crediting/Credit_Enriched_Grains_CACFP.pdf" TargetMode="External"/><Relationship Id="rId26" Type="http://schemas.openxmlformats.org/officeDocument/2006/relationships/hyperlink" Target="https://portal.ct.gov/-/media/SDE/Nutrition/CACFP/Crediting/WGR_Requirement_CACFP.pdf" TargetMode="External"/><Relationship Id="rId3" Type="http://schemas.openxmlformats.org/officeDocument/2006/relationships/hyperlink" Target="https://portal.ct.gov/-/media/SDE/Nutrition/NSLP/Crediting/Yield_Study_Form.pdf" TargetMode="External"/><Relationship Id="rId21" Type="http://schemas.openxmlformats.org/officeDocument/2006/relationships/hyperlink" Target="https://portal.ct.gov/-/media/SDE/Nutrition/CACFP/Crediting/CreditEnrichedCACFP.pdf" TargetMode="External"/><Relationship Id="rId7" Type="http://schemas.openxmlformats.org/officeDocument/2006/relationships/hyperlink" Target="https://theicn.org/icn-resources-a-z/basics-at-a-glance/" TargetMode="External"/><Relationship Id="rId12" Type="http://schemas.openxmlformats.org/officeDocument/2006/relationships/hyperlink" Target="https://portal.ct.gov/SDE/Nutrition/Child-Care-Nutrition-and-Physical-Activity-Policies" TargetMode="External"/><Relationship Id="rId17" Type="http://schemas.openxmlformats.org/officeDocument/2006/relationships/hyperlink" Target="https://portal.ct.gov/-/media/SDE/Nutrition/CACFP/Crediting/Credit_Whole_Grains_CACFP.pdf" TargetMode="External"/><Relationship Id="rId25" Type="http://schemas.openxmlformats.org/officeDocument/2006/relationships/hyperlink" Target="https://portal.ct.gov/-/media/SDE/Nutrition/CACFP/Crediting/WGRCriteriaCACFP.pdf" TargetMode="External"/><Relationship Id="rId2" Type="http://schemas.openxmlformats.org/officeDocument/2006/relationships/hyperlink" Target="https://portal.ct.gov/-/media/SDE/Nutrition/CACFP/Crediting/CACFPCredit10.xlsx" TargetMode="External"/><Relationship Id="rId16" Type="http://schemas.openxmlformats.org/officeDocument/2006/relationships/hyperlink" Target="https://portal.ct.gov/-/media/SDE/Nutrition/CACFP/Crediting/IdentifyCreditableGrainsCACFP.pdf" TargetMode="External"/><Relationship Id="rId20" Type="http://schemas.openxmlformats.org/officeDocument/2006/relationships/hyperlink" Target="https://portal.ct.gov/-/media/SDE/Nutrition/CACFP/Crediting/WGRCriteriaCACFP.pdf" TargetMode="External"/><Relationship Id="rId29" Type="http://schemas.openxmlformats.org/officeDocument/2006/relationships/hyperlink" Target="https://portal.ct.gov/-/media/SDE/Nutrition/CACFP/Crediting/Grain_Oz_Eq_CACFP.pdf" TargetMode="External"/><Relationship Id="rId1" Type="http://schemas.openxmlformats.org/officeDocument/2006/relationships/hyperlink" Target="https://portal.ct.gov/-/media/SDE/Nutrition/NSLP/Crediting/YieldStudy.pdf" TargetMode="External"/><Relationship Id="rId6" Type="http://schemas.openxmlformats.org/officeDocument/2006/relationships/hyperlink" Target="https://fdc.nal.usda.gov/" TargetMode="External"/><Relationship Id="rId11" Type="http://schemas.openxmlformats.org/officeDocument/2006/relationships/hyperlink" Target="https://portal.ct.gov/SDE/Nutrition/Crediting-Foods-in-CACFP-Child-Care-Programs" TargetMode="External"/><Relationship Id="rId24" Type="http://schemas.openxmlformats.org/officeDocument/2006/relationships/hyperlink" Target="https://portal.ct.gov/-/media/SDE/Nutrition/CACFP/MealPattern/Guide_CACFP_Meal_Patterns.pdf" TargetMode="External"/><Relationship Id="rId32" Type="http://schemas.openxmlformats.org/officeDocument/2006/relationships/drawing" Target="../drawings/drawing1.xml"/><Relationship Id="rId5" Type="http://schemas.openxmlformats.org/officeDocument/2006/relationships/hyperlink" Target="https://www.generalmills.com/en/Brands/Cereals" TargetMode="External"/><Relationship Id="rId15" Type="http://schemas.openxmlformats.org/officeDocument/2006/relationships/hyperlink" Target="https://portal.ct.gov/-/media/SDE/Nutrition/CACFP/Crediting/GrainOzEqCACFP.pdf" TargetMode="External"/><Relationship Id="rId23" Type="http://schemas.openxmlformats.org/officeDocument/2006/relationships/hyperlink" Target="https://portal.ct.gov/-/media/SDE/Nutrition/CACFP/Crediting/CACFP_Child_Care_Worksheet10_CCCNS_Compliance_Nutrient_Analysis_Recipes.xlsx" TargetMode="External"/><Relationship Id="rId28" Type="http://schemas.openxmlformats.org/officeDocument/2006/relationships/hyperlink" Target="https://portal.ct.gov/-/media/SDE/Nutrition/CACFP/Crediting/Identify_Creditable_Grains_CACFP.pdf" TargetMode="External"/><Relationship Id="rId10" Type="http://schemas.openxmlformats.org/officeDocument/2006/relationships/hyperlink" Target="https://fns-prod.azureedge.us/sites/default/files/cacfp/CACFP_factBP.pdf" TargetMode="External"/><Relationship Id="rId19" Type="http://schemas.openxmlformats.org/officeDocument/2006/relationships/hyperlink" Target="https://portal.ct.gov/-/media/SDE/Nutrition/CACFP/Crediting/WGR_Requirement_CACFP.pdf" TargetMode="External"/><Relationship Id="rId31" Type="http://schemas.openxmlformats.org/officeDocument/2006/relationships/printerSettings" Target="../printerSettings/printerSettings1.bin"/><Relationship Id="rId4" Type="http://schemas.openxmlformats.org/officeDocument/2006/relationships/hyperlink" Target="https://www.quakeroats.com/products" TargetMode="External"/><Relationship Id="rId9" Type="http://schemas.openxmlformats.org/officeDocument/2006/relationships/hyperlink" Target="https://fdc.nal.usda.gov/" TargetMode="External"/><Relationship Id="rId14" Type="http://schemas.openxmlformats.org/officeDocument/2006/relationships/hyperlink" Target="https://portal.ct.gov/-/media/SDE/Nutrition/CACFP/Crediting/GrainServingsCACFP.pdf" TargetMode="External"/><Relationship Id="rId22" Type="http://schemas.openxmlformats.org/officeDocument/2006/relationships/hyperlink" Target="https://portal.ct.gov/-/media/SDE/Nutrition/CACFP/Crediting/CreditWholeGrainsCACFP.pdf" TargetMode="External"/><Relationship Id="rId27" Type="http://schemas.openxmlformats.org/officeDocument/2006/relationships/hyperlink" Target="https://portal.ct.gov/-/media/SDE/Nutrition/CACFP/Crediting/Grain_Oz_Eq_CACFP.pdf" TargetMode="External"/><Relationship Id="rId30" Type="http://schemas.openxmlformats.org/officeDocument/2006/relationships/hyperlink" Target="https://portal.ct.gov/-/media/SDE/Nutrition/NSLP/Crediting/Yield_Study_For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86"/>
  <sheetViews>
    <sheetView showGridLines="0" tabSelected="1" topLeftCell="A351" zoomScale="115" zoomScaleNormal="115" zoomScaleSheetLayoutView="100" workbookViewId="0">
      <selection activeCell="H422" sqref="H422:AH422"/>
    </sheetView>
  </sheetViews>
  <sheetFormatPr defaultColWidth="0" defaultRowHeight="15" zeroHeight="1"/>
  <cols>
    <col min="1" max="1" width="1.7109375" customWidth="1"/>
    <col min="2" max="2" width="1.42578125" customWidth="1"/>
    <col min="3" max="3" width="0.5703125" style="10" customWidth="1"/>
    <col min="4" max="4" width="2.7109375" customWidth="1"/>
    <col min="5" max="5" width="0.85546875" customWidth="1"/>
    <col min="6" max="6" width="3.28515625" customWidth="1"/>
    <col min="7" max="7" width="2.28515625" customWidth="1"/>
    <col min="8" max="8" width="3.140625" customWidth="1"/>
    <col min="9" max="9" width="1.140625" customWidth="1"/>
    <col min="10" max="10" width="1" customWidth="1"/>
    <col min="11" max="11" width="6.28515625" customWidth="1"/>
    <col min="12" max="12" width="3" customWidth="1"/>
    <col min="13" max="13" width="1" customWidth="1"/>
    <col min="14" max="14" width="7.5703125" customWidth="1"/>
    <col min="15" max="15" width="2.140625" customWidth="1"/>
    <col min="16" max="16" width="1.28515625" customWidth="1"/>
    <col min="17" max="17" width="3" customWidth="1"/>
    <col min="18" max="18" width="5.42578125" customWidth="1"/>
    <col min="19" max="20" width="3.140625" customWidth="1"/>
    <col min="21" max="21" width="7.28515625" customWidth="1"/>
    <col min="22" max="22" width="3.5703125" customWidth="1"/>
    <col min="23" max="23" width="3.28515625" customWidth="1"/>
    <col min="24" max="24" width="1.5703125" customWidth="1"/>
    <col min="25" max="25" width="4.28515625" customWidth="1"/>
    <col min="26" max="26" width="7.85546875" customWidth="1"/>
    <col min="27" max="27" width="2.85546875" customWidth="1"/>
    <col min="28" max="28" width="3.140625" customWidth="1"/>
    <col min="29" max="29" width="3.42578125" customWidth="1"/>
    <col min="30" max="30" width="1.28515625" customWidth="1"/>
    <col min="31" max="31" width="2.42578125" customWidth="1"/>
    <col min="32" max="32" width="3.85546875" customWidth="1"/>
    <col min="33" max="33" width="1.28515625" customWidth="1"/>
    <col min="34" max="34" width="3.5703125" customWidth="1"/>
    <col min="35" max="35" width="3.7109375" style="8" customWidth="1"/>
    <col min="36" max="36" width="5.28515625" style="6" customWidth="1"/>
    <col min="37" max="37" width="0.85546875" hidden="1" customWidth="1"/>
    <col min="38" max="39" width="9.140625" hidden="1" customWidth="1"/>
    <col min="40" max="40" width="8.28515625" hidden="1" customWidth="1"/>
    <col min="41" max="63" width="0" hidden="1" customWidth="1"/>
    <col min="64" max="16383" width="9.140625" hidden="1"/>
    <col min="16384" max="16384" width="1.85546875" hidden="1" customWidth="1"/>
  </cols>
  <sheetData>
    <row r="1" spans="1:63">
      <c r="AD1" s="1"/>
      <c r="AG1" s="17" t="s">
        <v>205</v>
      </c>
    </row>
    <row r="2" spans="1:63" ht="6" customHeight="1">
      <c r="AB2" s="27"/>
      <c r="AH2" s="16"/>
      <c r="AI2" s="28"/>
      <c r="AJ2" s="29"/>
    </row>
    <row r="3" spans="1:63" s="49" customFormat="1" ht="21.95" customHeight="1">
      <c r="A3" s="377" t="s">
        <v>44</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47"/>
      <c r="AT3" s="48"/>
      <c r="AU3" s="48"/>
      <c r="AV3" s="48"/>
      <c r="AW3" s="48"/>
      <c r="AX3" s="48"/>
      <c r="AY3" s="48"/>
      <c r="AZ3" s="48"/>
      <c r="BA3" s="48"/>
      <c r="BB3" s="48"/>
      <c r="BC3" s="48"/>
      <c r="BD3" s="48"/>
      <c r="BE3" s="48"/>
      <c r="BF3" s="48"/>
      <c r="BG3" s="48"/>
      <c r="BH3" s="48"/>
      <c r="BI3" s="48"/>
      <c r="BJ3" s="48"/>
      <c r="BK3" s="48"/>
    </row>
    <row r="4" spans="1:63" s="49" customFormat="1" ht="21.95" customHeight="1">
      <c r="A4" s="377" t="s">
        <v>45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47"/>
      <c r="AT4" s="48"/>
      <c r="AU4" s="48"/>
      <c r="AV4" s="48"/>
      <c r="AW4" s="48"/>
      <c r="AX4" s="48"/>
      <c r="AY4" s="48"/>
      <c r="AZ4" s="48"/>
      <c r="BA4" s="48"/>
      <c r="BB4" s="48"/>
      <c r="BC4" s="48"/>
      <c r="BD4" s="48"/>
      <c r="BE4" s="48"/>
      <c r="BF4" s="48"/>
      <c r="BG4" s="48"/>
      <c r="BH4" s="48"/>
      <c r="BI4" s="48"/>
      <c r="BJ4" s="48"/>
      <c r="BK4" s="48"/>
    </row>
    <row r="5" spans="1:63" s="51" customFormat="1" ht="21.95" customHeight="1">
      <c r="A5" s="462" t="s">
        <v>85</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50"/>
    </row>
    <row r="6" spans="1:63" s="52" customFormat="1">
      <c r="C6" s="53"/>
      <c r="AB6" s="54"/>
      <c r="AH6" s="55"/>
      <c r="AI6" s="56"/>
      <c r="AJ6" s="57"/>
    </row>
    <row r="7" spans="1:63" s="59" customFormat="1" ht="16.5" customHeight="1">
      <c r="A7" s="373" t="s">
        <v>219</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58"/>
      <c r="AK7" s="58"/>
      <c r="AL7" s="58"/>
      <c r="AM7" s="58"/>
      <c r="AN7" s="58"/>
      <c r="AO7" s="58"/>
      <c r="AP7" s="58"/>
      <c r="AQ7" s="58"/>
      <c r="AR7" s="58"/>
      <c r="AS7" s="58"/>
    </row>
    <row r="8" spans="1:63" s="59" customFormat="1" ht="16.5" customHeight="1">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58"/>
      <c r="AK8" s="58"/>
      <c r="AL8" s="58"/>
      <c r="AM8" s="58"/>
      <c r="AN8" s="58"/>
      <c r="AO8" s="58"/>
      <c r="AP8" s="58"/>
      <c r="AQ8" s="58"/>
      <c r="AR8" s="58"/>
      <c r="AS8" s="58"/>
    </row>
    <row r="9" spans="1:63" s="59" customFormat="1" ht="16.5" customHeight="1">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58"/>
      <c r="AK9" s="58"/>
      <c r="AL9" s="58"/>
      <c r="AM9" s="58"/>
      <c r="AN9" s="58"/>
      <c r="AO9" s="58"/>
      <c r="AP9" s="58"/>
      <c r="AQ9" s="58"/>
      <c r="AR9" s="58"/>
      <c r="AS9" s="58"/>
    </row>
    <row r="10" spans="1:63" s="59" customFormat="1" ht="16.5" customHeight="1">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58"/>
      <c r="AK10" s="58"/>
      <c r="AL10" s="58"/>
      <c r="AM10" s="58"/>
      <c r="AN10" s="58"/>
      <c r="AO10" s="58"/>
      <c r="AP10" s="58"/>
      <c r="AQ10" s="58"/>
      <c r="AR10" s="58"/>
      <c r="AS10" s="58"/>
    </row>
    <row r="11" spans="1:63" s="59" customFormat="1" ht="16.5" customHeight="1">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58"/>
      <c r="AK11" s="58"/>
      <c r="AL11" s="58"/>
      <c r="AM11" s="58"/>
      <c r="AN11" s="58"/>
      <c r="AO11" s="58"/>
      <c r="AP11" s="58"/>
      <c r="AQ11" s="58"/>
      <c r="AR11" s="58"/>
      <c r="AS11" s="58"/>
    </row>
    <row r="12" spans="1:63" s="59" customFormat="1" ht="16.5" customHeight="1">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58"/>
      <c r="AK12" s="58"/>
      <c r="AL12" s="58"/>
      <c r="AM12" s="58"/>
      <c r="AN12" s="58"/>
      <c r="AO12" s="58"/>
      <c r="AP12" s="58"/>
      <c r="AQ12" s="58"/>
      <c r="AR12" s="58"/>
      <c r="AS12" s="58"/>
    </row>
    <row r="13" spans="1:63" s="59" customFormat="1" ht="16.5" customHeight="1">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58"/>
      <c r="AK13" s="58"/>
      <c r="AL13" s="58"/>
      <c r="AM13" s="58"/>
      <c r="AN13" s="58"/>
      <c r="AO13" s="58"/>
      <c r="AP13" s="58"/>
      <c r="AQ13" s="58"/>
      <c r="AR13" s="58"/>
      <c r="AS13" s="58"/>
    </row>
    <row r="14" spans="1:63" s="61" customFormat="1">
      <c r="A14" s="60"/>
      <c r="B14" s="80" t="s">
        <v>10</v>
      </c>
      <c r="C14" s="80"/>
      <c r="D14" s="369" t="s">
        <v>48</v>
      </c>
      <c r="E14" s="369"/>
      <c r="F14" s="369"/>
      <c r="G14" s="369"/>
      <c r="H14" s="369"/>
      <c r="I14" s="369"/>
      <c r="J14" s="369"/>
      <c r="K14" s="369"/>
      <c r="L14" s="369"/>
      <c r="M14" s="369"/>
      <c r="N14" s="369"/>
      <c r="O14" s="369"/>
      <c r="P14" s="369"/>
      <c r="Q14" s="369"/>
      <c r="R14" s="369"/>
      <c r="S14" s="369"/>
      <c r="U14" s="63"/>
      <c r="V14" s="63"/>
    </row>
    <row r="15" spans="1:63" s="61" customFormat="1">
      <c r="A15" s="60"/>
      <c r="D15" s="64"/>
      <c r="E15" s="64"/>
      <c r="F15" s="64"/>
      <c r="G15" s="65"/>
      <c r="H15" s="65"/>
      <c r="I15" s="65"/>
      <c r="J15" s="65"/>
      <c r="K15" s="65"/>
      <c r="L15" s="65"/>
      <c r="M15" s="65"/>
      <c r="N15" s="65"/>
      <c r="O15" s="65"/>
      <c r="P15" s="65"/>
      <c r="Q15" s="65"/>
      <c r="R15" s="65"/>
      <c r="S15" s="65"/>
      <c r="T15" s="65"/>
      <c r="U15" s="65"/>
      <c r="V15" s="65"/>
    </row>
    <row r="16" spans="1:63" s="59" customFormat="1" ht="16.5" customHeight="1">
      <c r="A16" s="373" t="s">
        <v>224</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58"/>
      <c r="AK16" s="58"/>
      <c r="AL16" s="58"/>
      <c r="AM16" s="58"/>
      <c r="AN16" s="58"/>
      <c r="AO16" s="58"/>
      <c r="AP16" s="58"/>
      <c r="AQ16" s="58"/>
      <c r="AR16" s="58"/>
      <c r="AS16" s="58"/>
    </row>
    <row r="17" spans="1:63" s="59" customFormat="1" ht="16.5" customHeight="1">
      <c r="A17" s="373"/>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58"/>
      <c r="AK17" s="58"/>
      <c r="AL17" s="58"/>
      <c r="AM17" s="58"/>
      <c r="AN17" s="58"/>
      <c r="AO17" s="58"/>
      <c r="AP17" s="58"/>
      <c r="AQ17" s="58"/>
      <c r="AR17" s="58"/>
      <c r="AS17" s="58"/>
    </row>
    <row r="18" spans="1:63" s="59" customFormat="1" ht="16.5" customHeight="1">
      <c r="A18" s="373"/>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58"/>
      <c r="AK18" s="58"/>
      <c r="AL18" s="58"/>
      <c r="AM18" s="58"/>
      <c r="AN18" s="58"/>
      <c r="AO18" s="58"/>
      <c r="AP18" s="58"/>
      <c r="AQ18" s="58"/>
      <c r="AR18" s="58"/>
      <c r="AS18" s="58"/>
    </row>
    <row r="19" spans="1:63" s="59" customFormat="1" ht="16.5" customHeight="1">
      <c r="A19" s="373"/>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58"/>
      <c r="AK19" s="58"/>
      <c r="AL19" s="58"/>
      <c r="AM19" s="58"/>
      <c r="AN19" s="58"/>
      <c r="AO19" s="58"/>
      <c r="AP19" s="58"/>
      <c r="AQ19" s="58"/>
      <c r="AR19" s="58"/>
      <c r="AS19" s="58"/>
    </row>
    <row r="20" spans="1:63" s="59" customFormat="1" ht="16.5" customHeight="1">
      <c r="A20" s="373"/>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58"/>
      <c r="AK20" s="58"/>
      <c r="AL20" s="58"/>
      <c r="AM20" s="58"/>
      <c r="AN20" s="58"/>
      <c r="AO20" s="58"/>
      <c r="AP20" s="58"/>
      <c r="AQ20" s="58"/>
      <c r="AR20" s="58"/>
      <c r="AS20" s="58"/>
    </row>
    <row r="21" spans="1:63" s="61" customFormat="1">
      <c r="A21" s="60"/>
      <c r="B21" s="80" t="s">
        <v>10</v>
      </c>
      <c r="C21" s="80"/>
      <c r="D21" s="183" t="s">
        <v>218</v>
      </c>
      <c r="E21" s="183"/>
      <c r="F21" s="183"/>
      <c r="G21" s="183"/>
      <c r="H21" s="183"/>
      <c r="K21" s="371" t="s">
        <v>46</v>
      </c>
      <c r="L21" s="371"/>
      <c r="M21" s="371"/>
      <c r="N21" s="371"/>
      <c r="O21" s="371"/>
      <c r="P21" s="371"/>
      <c r="Q21" s="371"/>
      <c r="R21" s="371"/>
      <c r="S21" s="371"/>
      <c r="T21" s="371"/>
      <c r="U21" s="371"/>
      <c r="V21" s="67"/>
      <c r="W21" s="67"/>
      <c r="X21" s="67"/>
      <c r="Y21" s="67"/>
      <c r="Z21" s="67"/>
      <c r="AA21" s="67"/>
    </row>
    <row r="22" spans="1:63" s="61" customFormat="1">
      <c r="A22" s="60"/>
      <c r="B22" s="363" t="s">
        <v>10</v>
      </c>
      <c r="C22" s="64"/>
      <c r="D22" s="370" t="s">
        <v>108</v>
      </c>
      <c r="E22" s="370"/>
      <c r="F22" s="370"/>
      <c r="G22" s="370"/>
      <c r="H22" s="370"/>
      <c r="I22" s="370"/>
      <c r="J22" s="370"/>
      <c r="K22" s="370"/>
      <c r="L22" s="370"/>
      <c r="M22" s="370"/>
      <c r="N22" s="370"/>
      <c r="O22" s="370"/>
      <c r="P22" s="370"/>
      <c r="Q22" s="370"/>
      <c r="R22" s="364"/>
    </row>
    <row r="23" spans="1:63" s="59" customFormat="1" ht="16.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row>
    <row r="24" spans="1:63" s="59" customFormat="1" ht="16.5" customHeight="1">
      <c r="A24" s="420" t="s">
        <v>88</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68"/>
      <c r="AK24" s="68"/>
      <c r="AL24" s="68"/>
      <c r="AM24" s="68"/>
      <c r="AN24" s="68"/>
      <c r="AO24" s="68"/>
      <c r="AP24" s="68"/>
      <c r="AQ24" s="68"/>
      <c r="AR24" s="68"/>
      <c r="AS24" s="68"/>
    </row>
    <row r="25" spans="1:63" s="59" customFormat="1" ht="16.5" customHeight="1">
      <c r="A25" s="420"/>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68"/>
      <c r="AK25" s="68"/>
      <c r="AL25" s="68"/>
      <c r="AM25" s="68"/>
      <c r="AN25" s="68"/>
      <c r="AO25" s="68"/>
      <c r="AP25" s="68"/>
      <c r="AQ25" s="68"/>
      <c r="AR25" s="68"/>
      <c r="AS25" s="68"/>
    </row>
    <row r="26" spans="1:63" s="59" customFormat="1">
      <c r="A26" s="69"/>
      <c r="B26" s="70"/>
      <c r="C26" s="70"/>
      <c r="D26" s="80" t="s">
        <v>10</v>
      </c>
      <c r="E26" s="80"/>
      <c r="F26" s="370" t="s">
        <v>47</v>
      </c>
      <c r="G26" s="370"/>
      <c r="H26" s="370"/>
      <c r="I26" s="370"/>
      <c r="J26" s="370"/>
      <c r="K26" s="370"/>
      <c r="L26" s="370"/>
      <c r="M26" s="370"/>
      <c r="N26" s="370"/>
      <c r="O26" s="370"/>
      <c r="P26" s="370"/>
      <c r="Q26" s="370"/>
      <c r="R26" s="370"/>
      <c r="S26" s="370"/>
      <c r="T26" s="370"/>
      <c r="U26" s="370"/>
      <c r="V26" s="370"/>
      <c r="W26" s="67"/>
      <c r="X26" s="67"/>
      <c r="Y26" s="67"/>
      <c r="Z26" s="70"/>
      <c r="AA26" s="70"/>
      <c r="AB26" s="70"/>
      <c r="AC26" s="70"/>
      <c r="AD26" s="70"/>
      <c r="AE26" s="70"/>
      <c r="AF26" s="70"/>
      <c r="AG26" s="70"/>
      <c r="AH26" s="70"/>
      <c r="AI26" s="70"/>
      <c r="AJ26" s="70"/>
      <c r="AK26" s="70"/>
      <c r="AL26" s="70"/>
      <c r="AM26" s="70"/>
      <c r="AN26" s="70"/>
      <c r="AR26" s="70"/>
      <c r="AS26" s="70"/>
    </row>
    <row r="27" spans="1:63" s="52" customFormat="1">
      <c r="C27" s="53"/>
      <c r="AH27" s="55"/>
      <c r="AI27" s="66"/>
    </row>
    <row r="28" spans="1:63" s="72" customFormat="1" ht="16.5" customHeight="1">
      <c r="A28" s="438" t="s">
        <v>86</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83"/>
      <c r="AK28" s="71"/>
      <c r="AL28" s="71"/>
      <c r="AM28" s="71"/>
      <c r="AN28" s="71"/>
      <c r="AO28" s="71"/>
      <c r="AP28" s="71"/>
      <c r="AQ28" s="71"/>
      <c r="AR28" s="71"/>
      <c r="AT28" s="73"/>
      <c r="AU28" s="60"/>
      <c r="AV28" s="73"/>
      <c r="AW28" s="73"/>
      <c r="AX28" s="73"/>
      <c r="AY28" s="73"/>
      <c r="AZ28" s="73"/>
      <c r="BA28" s="73"/>
      <c r="BB28" s="73"/>
      <c r="BC28" s="73"/>
      <c r="BD28" s="73"/>
      <c r="BE28" s="73"/>
      <c r="BF28" s="73"/>
      <c r="BG28" s="73"/>
      <c r="BH28" s="73"/>
      <c r="BI28" s="73"/>
      <c r="BJ28" s="73"/>
      <c r="BK28" s="73"/>
    </row>
    <row r="29" spans="1:63" s="74" customFormat="1">
      <c r="A29" s="438"/>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83"/>
      <c r="AK29" s="71"/>
      <c r="AL29" s="71"/>
      <c r="AM29" s="71"/>
      <c r="AN29" s="71"/>
      <c r="AO29" s="71"/>
      <c r="AP29" s="71"/>
      <c r="AQ29" s="71"/>
      <c r="AR29" s="71"/>
      <c r="AT29" s="75"/>
      <c r="AU29" s="75"/>
      <c r="AV29" s="75"/>
      <c r="AW29" s="75"/>
      <c r="AX29" s="75"/>
      <c r="AY29" s="75"/>
      <c r="AZ29" s="75"/>
      <c r="BA29" s="75"/>
      <c r="BB29" s="75"/>
      <c r="BC29" s="75"/>
      <c r="BD29" s="75"/>
      <c r="BE29" s="75"/>
      <c r="BF29" s="75"/>
      <c r="BG29" s="75"/>
      <c r="BH29" s="75"/>
      <c r="BI29" s="75"/>
      <c r="BJ29" s="75"/>
      <c r="BK29" s="75"/>
    </row>
    <row r="30" spans="1:63" s="52" customFormat="1" ht="8.1"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5"/>
      <c r="AI30" s="86"/>
      <c r="AJ30" s="84"/>
    </row>
    <row r="31" spans="1:63" s="60" customFormat="1">
      <c r="A31" s="442" t="s">
        <v>87</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76"/>
      <c r="AL31" s="76"/>
      <c r="AM31" s="76"/>
      <c r="AN31" s="77"/>
      <c r="AO31" s="77"/>
      <c r="AP31" s="77"/>
      <c r="AQ31" s="77"/>
      <c r="AR31" s="77"/>
      <c r="AS31" s="77"/>
      <c r="AT31" s="78"/>
      <c r="AU31" s="78"/>
      <c r="AV31" s="78"/>
      <c r="AW31" s="78"/>
      <c r="AX31" s="78"/>
      <c r="AY31" s="78"/>
      <c r="AZ31" s="78"/>
      <c r="BA31" s="78"/>
      <c r="BB31" s="78"/>
      <c r="BC31" s="78"/>
      <c r="BD31" s="78"/>
      <c r="BE31" s="78"/>
      <c r="BF31" s="78"/>
      <c r="BG31" s="78"/>
      <c r="BH31" s="78"/>
      <c r="BI31" s="78"/>
      <c r="BJ31" s="78"/>
      <c r="BK31" s="78"/>
    </row>
    <row r="32" spans="1:63" s="60" customForma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76"/>
      <c r="AL32" s="76"/>
      <c r="AM32" s="76"/>
      <c r="AN32" s="77"/>
      <c r="AO32" s="77"/>
      <c r="AP32" s="77"/>
      <c r="AQ32" s="77"/>
      <c r="AR32" s="77"/>
      <c r="AS32" s="77"/>
      <c r="AT32" s="78"/>
      <c r="AU32" s="78"/>
      <c r="AV32" s="78"/>
      <c r="AW32" s="78"/>
      <c r="AX32" s="78"/>
      <c r="AY32" s="78"/>
      <c r="AZ32" s="78"/>
      <c r="BA32" s="78"/>
      <c r="BB32" s="78"/>
      <c r="BC32" s="78"/>
      <c r="BD32" s="78"/>
      <c r="BE32" s="78"/>
      <c r="BF32" s="78"/>
      <c r="BG32" s="78"/>
      <c r="BH32" s="78"/>
      <c r="BI32" s="78"/>
      <c r="BJ32" s="78"/>
      <c r="BK32" s="78"/>
    </row>
    <row r="33" spans="1:63" s="52" customFormat="1" ht="8.1" customHeight="1">
      <c r="C33" s="53"/>
      <c r="AH33" s="55"/>
      <c r="AI33" s="66"/>
    </row>
    <row r="34" spans="1:63">
      <c r="AD34" s="1"/>
      <c r="AG34" s="17" t="s">
        <v>107</v>
      </c>
    </row>
    <row r="35" spans="1:63" ht="6" customHeight="1">
      <c r="AD35" s="1"/>
      <c r="AG35" s="17"/>
    </row>
    <row r="36" spans="1:63" s="49" customFormat="1" ht="21.95" customHeight="1">
      <c r="A36" s="377" t="s">
        <v>92</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47"/>
      <c r="AT36" s="48"/>
      <c r="AU36" s="48"/>
      <c r="AV36" s="48"/>
      <c r="AW36" s="48"/>
      <c r="AX36" s="48"/>
      <c r="AY36" s="48"/>
      <c r="AZ36" s="48"/>
      <c r="BA36" s="48"/>
      <c r="BB36" s="48"/>
      <c r="BC36" s="48"/>
      <c r="BD36" s="48"/>
      <c r="BE36" s="48"/>
      <c r="BF36" s="48"/>
      <c r="BG36" s="48"/>
      <c r="BH36" s="48"/>
      <c r="BI36" s="48"/>
      <c r="BJ36" s="48"/>
      <c r="BK36" s="48"/>
    </row>
    <row r="37" spans="1:63" s="52" customFormat="1">
      <c r="C37" s="53"/>
      <c r="AB37" s="54"/>
      <c r="AH37" s="55"/>
      <c r="AI37" s="56"/>
      <c r="AJ37" s="57"/>
    </row>
    <row r="38" spans="1:63" s="52" customFormat="1" ht="15" customHeight="1">
      <c r="A38" s="62" t="s">
        <v>80</v>
      </c>
      <c r="B38" s="62"/>
      <c r="C38" s="93"/>
      <c r="D38" s="62"/>
      <c r="E38" s="62"/>
      <c r="F38" s="62"/>
      <c r="G38" s="62"/>
      <c r="H38" s="136"/>
      <c r="I38" s="62"/>
      <c r="J38" s="404"/>
      <c r="K38" s="404"/>
      <c r="L38" s="404"/>
      <c r="M38" s="404"/>
      <c r="N38" s="404"/>
      <c r="O38" s="404"/>
      <c r="P38" s="404"/>
      <c r="Q38" s="404"/>
      <c r="R38" s="404"/>
      <c r="S38" s="404"/>
      <c r="T38" s="404"/>
      <c r="U38" s="404"/>
      <c r="V38" s="404"/>
      <c r="W38" s="404"/>
      <c r="X38" s="62"/>
      <c r="Y38" s="439" t="s">
        <v>81</v>
      </c>
      <c r="Z38" s="439"/>
      <c r="AA38" s="439"/>
      <c r="AB38" s="439"/>
      <c r="AC38" s="440"/>
      <c r="AD38" s="403"/>
      <c r="AE38" s="403"/>
      <c r="AF38" s="403"/>
      <c r="AG38" s="403"/>
      <c r="AH38" s="403"/>
      <c r="AI38" s="403"/>
      <c r="AJ38" s="403"/>
    </row>
    <row r="39" spans="1:63" s="52" customFormat="1">
      <c r="C39" s="53"/>
      <c r="AB39" s="54"/>
      <c r="AH39" s="55"/>
      <c r="AI39" s="56"/>
      <c r="AJ39" s="57"/>
    </row>
    <row r="40" spans="1:63" s="132" customFormat="1" ht="17.25">
      <c r="A40" s="378" t="s">
        <v>188</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row>
    <row r="41" spans="1:63" s="79" customFormat="1" ht="6" customHeight="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row>
    <row r="42" spans="1:63" s="360" customFormat="1">
      <c r="A42" s="380" t="s">
        <v>192</v>
      </c>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59"/>
      <c r="AL42" s="359"/>
      <c r="AM42" s="359"/>
      <c r="AN42" s="359"/>
      <c r="AO42" s="359"/>
      <c r="AP42" s="359"/>
      <c r="AQ42" s="359"/>
      <c r="AR42" s="359"/>
      <c r="AS42" s="359"/>
      <c r="AT42" s="359"/>
      <c r="AU42" s="359"/>
    </row>
    <row r="43" spans="1:63" s="360" customFormat="1">
      <c r="A43" s="380"/>
      <c r="B43" s="380"/>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59"/>
      <c r="AL43" s="359"/>
      <c r="AM43" s="359"/>
      <c r="AN43" s="359"/>
      <c r="AO43" s="359"/>
      <c r="AP43" s="359"/>
      <c r="AQ43" s="359"/>
      <c r="AR43" s="359"/>
      <c r="AS43" s="359"/>
      <c r="AT43" s="359"/>
      <c r="AU43" s="359"/>
    </row>
    <row r="44" spans="1:63" s="506" customFormat="1" ht="6" customHeight="1">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5"/>
      <c r="AL44" s="505"/>
      <c r="AM44" s="505"/>
      <c r="AN44" s="505"/>
      <c r="AO44" s="505"/>
      <c r="AP44" s="505"/>
      <c r="AQ44" s="505"/>
      <c r="AR44" s="505"/>
      <c r="AS44" s="505"/>
      <c r="AT44" s="505"/>
      <c r="AU44" s="505"/>
    </row>
    <row r="45" spans="1:63" s="60" customFormat="1">
      <c r="D45" s="80" t="s">
        <v>10</v>
      </c>
      <c r="E45" s="376" t="s">
        <v>60</v>
      </c>
      <c r="F45" s="376"/>
      <c r="G45" s="376"/>
      <c r="H45" s="376"/>
      <c r="I45" s="376"/>
      <c r="J45" s="376"/>
      <c r="K45" s="376"/>
      <c r="L45" s="376"/>
      <c r="M45" s="376"/>
      <c r="N45" s="376"/>
      <c r="O45" s="376"/>
      <c r="P45" s="376"/>
      <c r="Q45" s="376"/>
      <c r="R45" s="376"/>
      <c r="S45" s="376"/>
      <c r="T45" s="358"/>
      <c r="U45" s="358"/>
    </row>
    <row r="46" spans="1:63" s="60" customFormat="1">
      <c r="D46" s="80" t="s">
        <v>10</v>
      </c>
      <c r="E46" s="368" t="s">
        <v>235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row>
    <row r="47" spans="1:63" s="60" customFormat="1">
      <c r="D47" s="80" t="s">
        <v>10</v>
      </c>
      <c r="E47" s="376" t="s">
        <v>49</v>
      </c>
      <c r="F47" s="376"/>
      <c r="G47" s="376"/>
      <c r="H47" s="376"/>
      <c r="I47" s="376"/>
      <c r="J47" s="376"/>
      <c r="K47" s="376"/>
      <c r="L47" s="376"/>
      <c r="M47" s="376"/>
      <c r="N47" s="376"/>
      <c r="O47" s="376"/>
      <c r="P47" s="376"/>
      <c r="Q47" s="376"/>
      <c r="R47" s="376"/>
      <c r="S47" s="88"/>
      <c r="T47" s="88"/>
      <c r="U47" s="88"/>
    </row>
    <row r="48" spans="1:63" s="52" customFormat="1">
      <c r="C48" s="53"/>
      <c r="D48" s="80" t="s">
        <v>10</v>
      </c>
      <c r="E48" s="376" t="s">
        <v>50</v>
      </c>
      <c r="F48" s="376"/>
      <c r="G48" s="376"/>
      <c r="H48" s="376"/>
      <c r="I48" s="376"/>
      <c r="J48" s="376"/>
      <c r="K48" s="376"/>
      <c r="L48" s="376"/>
      <c r="M48" s="376"/>
      <c r="N48" s="376"/>
      <c r="O48" s="376"/>
      <c r="P48" s="376"/>
      <c r="Q48" s="376"/>
      <c r="R48" s="376"/>
      <c r="S48" s="88"/>
      <c r="T48" s="88"/>
      <c r="U48" s="88"/>
      <c r="AH48" s="55"/>
      <c r="AI48" s="66"/>
    </row>
    <row r="49" spans="1:63" s="52" customFormat="1">
      <c r="A49" s="114"/>
      <c r="E49" s="62"/>
      <c r="G49" s="361"/>
      <c r="AH49" s="66"/>
    </row>
    <row r="50" spans="1:63" s="52" customFormat="1">
      <c r="A50" s="379">
        <v>1</v>
      </c>
      <c r="B50" s="379"/>
      <c r="C50" s="53"/>
      <c r="D50" s="52" t="s">
        <v>193</v>
      </c>
      <c r="AG50" s="55"/>
      <c r="AH50" s="66"/>
    </row>
    <row r="51" spans="1:63" s="52" customFormat="1" ht="6" customHeight="1">
      <c r="C51" s="53"/>
      <c r="AH51" s="55"/>
      <c r="AI51" s="66"/>
    </row>
    <row r="52" spans="1:63" s="52" customFormat="1">
      <c r="A52" s="142"/>
      <c r="B52" s="142"/>
      <c r="C52" s="87"/>
      <c r="D52" s="113"/>
      <c r="E52" s="384"/>
      <c r="F52" s="385"/>
      <c r="G52" s="62" t="s">
        <v>196</v>
      </c>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58"/>
      <c r="AF52" s="113"/>
    </row>
    <row r="53" spans="1:63" s="52" customFormat="1" ht="6" customHeight="1">
      <c r="E53" s="137"/>
      <c r="G53" s="62"/>
      <c r="AG53" s="55"/>
      <c r="AH53" s="66"/>
    </row>
    <row r="54" spans="1:63" s="52" customFormat="1">
      <c r="C54" s="53"/>
      <c r="E54" s="386"/>
      <c r="F54" s="386"/>
      <c r="G54" s="62" t="s">
        <v>207</v>
      </c>
      <c r="AG54" s="55"/>
      <c r="AH54" s="66"/>
    </row>
    <row r="55" spans="1:63" s="52" customFormat="1" ht="15.75">
      <c r="D55" s="53"/>
      <c r="G55" s="362" t="s">
        <v>217</v>
      </c>
      <c r="K55" s="103"/>
      <c r="AH55" s="62"/>
      <c r="AL55" s="60"/>
    </row>
    <row r="56" spans="1:63" s="52" customFormat="1">
      <c r="A56" s="114"/>
      <c r="E56" s="62"/>
      <c r="G56" s="361"/>
      <c r="AH56" s="66"/>
    </row>
    <row r="57" spans="1:63" s="52" customFormat="1" hidden="1">
      <c r="C57" s="60"/>
      <c r="D57" s="62"/>
      <c r="E57" s="62"/>
      <c r="F57" s="80" t="s">
        <v>10</v>
      </c>
      <c r="G57" s="368" t="s">
        <v>180</v>
      </c>
      <c r="H57" s="368"/>
      <c r="I57" s="368"/>
      <c r="J57" s="368"/>
      <c r="K57" s="368"/>
      <c r="L57" s="368"/>
      <c r="M57" s="368"/>
      <c r="N57" s="368"/>
      <c r="O57" s="368"/>
      <c r="P57" s="368"/>
      <c r="Q57" s="368"/>
      <c r="R57" s="368"/>
      <c r="S57" s="368"/>
      <c r="T57" s="368"/>
      <c r="U57" s="368"/>
      <c r="V57" s="368"/>
      <c r="W57" s="368"/>
      <c r="X57" s="60"/>
      <c r="Y57" s="60"/>
      <c r="Z57" s="88"/>
      <c r="AA57" s="88"/>
      <c r="AB57" s="88"/>
      <c r="AC57" s="88"/>
      <c r="AD57" s="88"/>
      <c r="AE57" s="88"/>
      <c r="AF57" s="88"/>
      <c r="AG57" s="88"/>
      <c r="AH57" s="88"/>
      <c r="AI57" s="89"/>
      <c r="AJ57" s="88"/>
    </row>
    <row r="58" spans="1:63" s="52" customFormat="1" hidden="1">
      <c r="C58" s="60"/>
      <c r="D58" s="62"/>
      <c r="E58" s="62"/>
      <c r="F58" s="80" t="s">
        <v>10</v>
      </c>
      <c r="G58" s="415" t="s">
        <v>49</v>
      </c>
      <c r="H58" s="415"/>
      <c r="I58" s="415"/>
      <c r="J58" s="415"/>
      <c r="K58" s="415"/>
      <c r="L58" s="415"/>
      <c r="M58" s="415"/>
      <c r="N58" s="415"/>
      <c r="O58" s="415"/>
      <c r="P58" s="415"/>
      <c r="Q58" s="415"/>
      <c r="R58" s="415"/>
      <c r="S58" s="415"/>
      <c r="T58" s="415"/>
      <c r="U58" s="88"/>
      <c r="V58" s="88"/>
      <c r="W58" s="88"/>
      <c r="X58" s="88"/>
      <c r="Y58" s="88"/>
      <c r="Z58" s="88"/>
      <c r="AA58" s="88"/>
      <c r="AB58" s="88"/>
      <c r="AC58" s="88"/>
      <c r="AD58" s="88"/>
      <c r="AE58" s="88"/>
      <c r="AF58" s="88"/>
      <c r="AG58" s="88"/>
      <c r="AH58" s="88"/>
      <c r="AI58" s="89"/>
      <c r="AJ58" s="88"/>
    </row>
    <row r="59" spans="1:63" s="52" customFormat="1" hidden="1">
      <c r="C59" s="60"/>
      <c r="D59" s="62"/>
      <c r="E59" s="62"/>
      <c r="F59" s="80" t="s">
        <v>10</v>
      </c>
      <c r="G59" s="376" t="s">
        <v>50</v>
      </c>
      <c r="H59" s="376"/>
      <c r="I59" s="376"/>
      <c r="J59" s="376"/>
      <c r="K59" s="376"/>
      <c r="L59" s="376"/>
      <c r="M59" s="376"/>
      <c r="N59" s="376"/>
      <c r="O59" s="376"/>
      <c r="P59" s="376"/>
      <c r="Q59" s="376"/>
      <c r="R59" s="376"/>
      <c r="S59" s="376"/>
      <c r="T59" s="376"/>
      <c r="U59" s="88"/>
      <c r="V59" s="88"/>
      <c r="W59" s="88"/>
      <c r="X59" s="88"/>
      <c r="Y59" s="88"/>
      <c r="Z59" s="88"/>
      <c r="AA59" s="88"/>
      <c r="AB59" s="88"/>
      <c r="AC59" s="88"/>
      <c r="AD59" s="88"/>
      <c r="AE59" s="88"/>
      <c r="AF59" s="88"/>
      <c r="AG59" s="88"/>
      <c r="AH59" s="88"/>
      <c r="AI59" s="89"/>
      <c r="AJ59" s="88"/>
    </row>
    <row r="60" spans="1:63">
      <c r="AD60" s="1"/>
      <c r="AG60" s="17" t="s">
        <v>194</v>
      </c>
    </row>
    <row r="61" spans="1:63" ht="6" customHeight="1">
      <c r="AD61" s="1"/>
      <c r="AG61" s="17"/>
    </row>
    <row r="62" spans="1:63" s="49" customFormat="1" ht="21.95" customHeight="1">
      <c r="A62" s="377" t="s">
        <v>92</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47"/>
      <c r="AT62" s="48"/>
      <c r="AU62" s="48"/>
      <c r="AV62" s="48"/>
      <c r="AW62" s="48"/>
      <c r="AX62" s="48"/>
      <c r="AY62" s="48"/>
      <c r="AZ62" s="48"/>
      <c r="BA62" s="48"/>
      <c r="BB62" s="48"/>
      <c r="BC62" s="48"/>
      <c r="BD62" s="48"/>
      <c r="BE62" s="48"/>
      <c r="BF62" s="48"/>
      <c r="BG62" s="48"/>
      <c r="BH62" s="48"/>
      <c r="BI62" s="48"/>
      <c r="BJ62" s="48"/>
      <c r="BK62" s="48"/>
    </row>
    <row r="63" spans="1:63" s="52" customFormat="1">
      <c r="A63" s="114"/>
      <c r="E63" s="62"/>
      <c r="G63" s="361"/>
      <c r="AH63" s="66"/>
    </row>
    <row r="64" spans="1:63" s="132" customFormat="1" ht="17.25">
      <c r="A64" s="378" t="s">
        <v>195</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row>
    <row r="65" spans="1:62" s="52" customFormat="1">
      <c r="A65" s="114"/>
      <c r="E65" s="62"/>
      <c r="G65" s="361"/>
      <c r="AH65" s="66"/>
    </row>
    <row r="66" spans="1:62" s="52" customFormat="1">
      <c r="A66" s="379">
        <v>2</v>
      </c>
      <c r="B66" s="379"/>
      <c r="C66" s="87"/>
      <c r="D66" s="373" t="s">
        <v>206</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row>
    <row r="67" spans="1:62" s="52" customFormat="1" ht="8.1" customHeight="1">
      <c r="C67" s="53"/>
      <c r="AH67" s="55"/>
      <c r="AI67" s="66"/>
    </row>
    <row r="68" spans="1:62" s="52" customFormat="1">
      <c r="A68" s="379">
        <v>3</v>
      </c>
      <c r="B68" s="379"/>
      <c r="C68" s="87"/>
      <c r="D68" s="90" t="s">
        <v>89</v>
      </c>
      <c r="E68" s="90"/>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9"/>
      <c r="AJ68" s="88"/>
    </row>
    <row r="69" spans="1:62" s="52" customFormat="1" ht="8.1" customHeight="1">
      <c r="C69" s="53"/>
      <c r="AH69" s="55"/>
      <c r="AI69" s="66"/>
    </row>
    <row r="70" spans="1:62" s="52" customFormat="1">
      <c r="A70" s="379">
        <v>4</v>
      </c>
      <c r="B70" s="379"/>
      <c r="C70" s="87"/>
      <c r="D70" s="91" t="s">
        <v>90</v>
      </c>
      <c r="E70" s="91"/>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58"/>
      <c r="AJ70" s="92"/>
    </row>
    <row r="71" spans="1:62" s="62" customFormat="1" ht="3" customHeight="1">
      <c r="C71" s="93"/>
      <c r="D71" s="52"/>
      <c r="E71" s="52"/>
      <c r="AS71" s="93"/>
      <c r="AT71" s="93"/>
      <c r="AU71" s="93"/>
      <c r="AV71" s="93"/>
      <c r="AW71" s="93"/>
      <c r="AX71" s="93"/>
      <c r="AY71" s="93"/>
      <c r="AZ71" s="93"/>
      <c r="BA71" s="93"/>
      <c r="BB71" s="93"/>
      <c r="BC71" s="93"/>
      <c r="BD71" s="93"/>
      <c r="BE71" s="93"/>
      <c r="BF71" s="93"/>
      <c r="BG71" s="93"/>
      <c r="BH71" s="93"/>
      <c r="BI71" s="93"/>
      <c r="BJ71" s="93"/>
    </row>
    <row r="72" spans="1:62" s="62" customFormat="1">
      <c r="C72" s="93"/>
      <c r="D72" s="55">
        <v>1</v>
      </c>
      <c r="E72" s="55"/>
      <c r="F72" s="374" t="s">
        <v>51</v>
      </c>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S72" s="93"/>
      <c r="AT72" s="93"/>
      <c r="AU72" s="93"/>
      <c r="AV72" s="93"/>
      <c r="AW72" s="93"/>
      <c r="AX72" s="93"/>
      <c r="AY72" s="93"/>
      <c r="AZ72" s="93"/>
      <c r="BA72" s="93"/>
      <c r="BB72" s="93"/>
      <c r="BC72" s="93"/>
      <c r="BD72" s="93"/>
      <c r="BE72" s="93"/>
      <c r="BF72" s="93"/>
      <c r="BG72" s="93"/>
      <c r="BH72" s="93"/>
      <c r="BI72" s="93"/>
      <c r="BJ72" s="93"/>
    </row>
    <row r="73" spans="1:62" s="62" customFormat="1">
      <c r="C73" s="93"/>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S73" s="93"/>
      <c r="AT73" s="93"/>
      <c r="AU73" s="93"/>
      <c r="AV73" s="93"/>
      <c r="AW73" s="93"/>
      <c r="AX73" s="93"/>
      <c r="AY73" s="93"/>
      <c r="AZ73" s="93"/>
      <c r="BA73" s="93"/>
      <c r="BB73" s="93"/>
      <c r="BC73" s="93"/>
      <c r="BD73" s="93"/>
      <c r="BE73" s="93"/>
      <c r="BF73" s="93"/>
      <c r="BG73" s="93"/>
      <c r="BH73" s="93"/>
      <c r="BI73" s="93"/>
      <c r="BJ73" s="93"/>
    </row>
    <row r="74" spans="1:62" s="62" customFormat="1">
      <c r="C74" s="93"/>
      <c r="D74" s="55" t="s">
        <v>55</v>
      </c>
      <c r="E74" s="55"/>
      <c r="F74" s="52" t="s">
        <v>52</v>
      </c>
      <c r="AS74" s="93"/>
      <c r="AT74" s="93"/>
      <c r="AU74" s="93"/>
      <c r="AV74" s="93"/>
      <c r="AW74" s="93"/>
      <c r="AX74" s="93"/>
      <c r="AY74" s="93"/>
      <c r="AZ74" s="93"/>
      <c r="BA74" s="93"/>
      <c r="BB74" s="93"/>
      <c r="BC74" s="93"/>
      <c r="BD74" s="93"/>
      <c r="BE74" s="93"/>
      <c r="BF74" s="93"/>
      <c r="BG74" s="93"/>
      <c r="BH74" s="93"/>
      <c r="BI74" s="93"/>
      <c r="BJ74" s="93"/>
    </row>
    <row r="75" spans="1:62" s="52" customFormat="1" ht="16.5" customHeight="1">
      <c r="C75" s="60"/>
      <c r="D75" s="91"/>
      <c r="E75" s="91"/>
      <c r="F75" s="80" t="s">
        <v>10</v>
      </c>
      <c r="G75" s="367" t="s">
        <v>53</v>
      </c>
      <c r="H75" s="367"/>
      <c r="I75" s="367"/>
      <c r="J75" s="367"/>
      <c r="K75" s="367"/>
      <c r="L75" s="367"/>
      <c r="M75" s="367"/>
      <c r="N75" s="94"/>
      <c r="O75" s="94"/>
      <c r="P75" s="94"/>
      <c r="U75" s="88"/>
      <c r="V75" s="88"/>
      <c r="W75" s="88"/>
      <c r="X75" s="88"/>
      <c r="Y75" s="88"/>
      <c r="Z75" s="88"/>
      <c r="AA75" s="88"/>
      <c r="AB75" s="88"/>
      <c r="AC75" s="88"/>
      <c r="AD75" s="88"/>
      <c r="AE75" s="88"/>
      <c r="AF75" s="88"/>
      <c r="AG75" s="88"/>
      <c r="AH75" s="88"/>
      <c r="AI75" s="89"/>
      <c r="AJ75" s="88"/>
    </row>
    <row r="76" spans="1:62" s="62" customFormat="1">
      <c r="C76" s="93"/>
      <c r="D76" s="55">
        <v>3</v>
      </c>
      <c r="E76" s="55"/>
      <c r="F76" s="52" t="s">
        <v>68</v>
      </c>
      <c r="AS76" s="93"/>
      <c r="AT76" s="93"/>
      <c r="AU76" s="93"/>
      <c r="AV76" s="93"/>
      <c r="AW76" s="93"/>
      <c r="AX76" s="93"/>
      <c r="AY76" s="93"/>
      <c r="AZ76" s="93"/>
      <c r="BA76" s="93"/>
      <c r="BB76" s="93"/>
      <c r="BC76" s="93"/>
      <c r="BD76" s="93"/>
      <c r="BE76" s="93"/>
      <c r="BF76" s="93"/>
      <c r="BG76" s="93"/>
      <c r="BH76" s="93"/>
      <c r="BI76" s="93"/>
      <c r="BJ76" s="93"/>
    </row>
    <row r="77" spans="1:62" s="52" customFormat="1">
      <c r="C77" s="53"/>
      <c r="D77" s="55">
        <v>4</v>
      </c>
      <c r="E77" s="55"/>
      <c r="F77" s="374" t="s">
        <v>162</v>
      </c>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row>
    <row r="78" spans="1:62" s="52" customFormat="1">
      <c r="C78" s="53"/>
      <c r="D78" s="62"/>
      <c r="E78" s="62"/>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row>
    <row r="79" spans="1:62" s="52" customFormat="1" ht="15" customHeight="1">
      <c r="C79" s="60"/>
      <c r="D79" s="91"/>
      <c r="E79" s="91"/>
      <c r="F79" s="80" t="s">
        <v>10</v>
      </c>
      <c r="G79" s="367" t="s">
        <v>234</v>
      </c>
      <c r="H79" s="367"/>
      <c r="I79" s="367"/>
      <c r="J79" s="367"/>
      <c r="K79" s="367"/>
      <c r="L79" s="367"/>
      <c r="M79" s="367"/>
      <c r="N79" s="367"/>
      <c r="O79" s="367"/>
      <c r="P79" s="367"/>
      <c r="Q79" s="367"/>
      <c r="R79" s="367"/>
      <c r="S79" s="367"/>
      <c r="T79" s="367"/>
      <c r="U79" s="367"/>
      <c r="V79" s="88"/>
      <c r="W79" s="88"/>
      <c r="X79" s="88"/>
      <c r="Y79" s="88"/>
      <c r="Z79" s="88"/>
      <c r="AA79" s="88"/>
      <c r="AB79" s="88"/>
      <c r="AC79" s="88"/>
      <c r="AD79" s="88"/>
      <c r="AE79" s="88"/>
      <c r="AF79" s="88"/>
      <c r="AG79" s="88"/>
      <c r="AH79" s="88"/>
      <c r="AI79" s="89"/>
      <c r="AJ79" s="88"/>
    </row>
    <row r="80" spans="1:62" s="52" customFormat="1" ht="8.1" customHeight="1">
      <c r="C80" s="53"/>
      <c r="AH80" s="55"/>
      <c r="AI80" s="66"/>
    </row>
    <row r="81" spans="1:39" s="52" customFormat="1">
      <c r="A81" s="52" t="s">
        <v>54</v>
      </c>
      <c r="B81" s="88"/>
      <c r="C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row>
    <row r="82" spans="1:39" s="95" customFormat="1">
      <c r="B82" s="80" t="s">
        <v>10</v>
      </c>
      <c r="C82" s="97"/>
      <c r="D82" s="405" t="s">
        <v>56</v>
      </c>
      <c r="E82" s="405"/>
      <c r="F82" s="405"/>
      <c r="G82" s="405"/>
      <c r="H82" s="405"/>
      <c r="I82" s="405"/>
      <c r="J82" s="405"/>
      <c r="K82" s="405"/>
      <c r="L82" s="405"/>
      <c r="M82" s="405"/>
      <c r="N82" s="405"/>
      <c r="O82" s="405"/>
      <c r="P82" s="98"/>
      <c r="Q82" s="99" t="s">
        <v>57</v>
      </c>
      <c r="S82" s="97"/>
      <c r="T82" s="97"/>
      <c r="U82" s="97"/>
      <c r="V82" s="97"/>
      <c r="W82" s="97"/>
      <c r="X82" s="97"/>
      <c r="Y82" s="97"/>
      <c r="Z82" s="97"/>
      <c r="AA82" s="97"/>
      <c r="AB82" s="97"/>
      <c r="AC82" s="97"/>
      <c r="AD82" s="97"/>
      <c r="AE82" s="97"/>
      <c r="AF82" s="97"/>
      <c r="AG82" s="97"/>
      <c r="AH82" s="97"/>
      <c r="AI82" s="97"/>
      <c r="AJ82" s="97"/>
    </row>
    <row r="83" spans="1:39" s="95" customFormat="1">
      <c r="B83" s="80" t="s">
        <v>10</v>
      </c>
      <c r="C83" s="97"/>
      <c r="D83" s="405" t="s">
        <v>58</v>
      </c>
      <c r="E83" s="405"/>
      <c r="F83" s="405"/>
      <c r="G83" s="405"/>
      <c r="H83" s="405"/>
      <c r="I83" s="405"/>
      <c r="J83" s="405"/>
      <c r="K83" s="405"/>
      <c r="L83" s="405"/>
      <c r="M83" s="405"/>
      <c r="N83" s="405"/>
      <c r="O83" s="405"/>
      <c r="P83" s="405"/>
      <c r="Q83" s="405"/>
      <c r="R83" s="405"/>
      <c r="S83" s="99" t="s">
        <v>91</v>
      </c>
      <c r="T83" s="97"/>
      <c r="U83" s="97"/>
      <c r="V83" s="97"/>
      <c r="W83" s="97"/>
      <c r="X83" s="97"/>
      <c r="Y83" s="97"/>
      <c r="Z83" s="97"/>
      <c r="AA83" s="97"/>
      <c r="AB83" s="97"/>
      <c r="AC83" s="97"/>
      <c r="AD83" s="97"/>
      <c r="AE83" s="97"/>
      <c r="AF83" s="97"/>
      <c r="AG83" s="97"/>
      <c r="AH83" s="97"/>
      <c r="AI83" s="97"/>
      <c r="AJ83" s="97"/>
    </row>
    <row r="84" spans="1:39" ht="6" customHeight="1">
      <c r="AD84" s="1"/>
      <c r="AG84" s="17"/>
    </row>
    <row r="85" spans="1:39" s="308" customFormat="1" ht="18" customHeight="1">
      <c r="A85" s="463" t="s">
        <v>164</v>
      </c>
      <c r="B85" s="463"/>
      <c r="C85" s="463"/>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row>
    <row r="86" spans="1:39" s="105" customFormat="1">
      <c r="A86" s="409" t="s">
        <v>165</v>
      </c>
      <c r="B86" s="410"/>
      <c r="C86" s="410"/>
      <c r="D86" s="410"/>
      <c r="E86" s="411"/>
      <c r="F86" s="410"/>
      <c r="G86" s="410"/>
      <c r="H86" s="410"/>
      <c r="I86" s="410"/>
      <c r="J86" s="410"/>
      <c r="K86" s="410"/>
      <c r="L86" s="410"/>
      <c r="M86" s="410"/>
      <c r="N86" s="412"/>
      <c r="O86" s="409" t="s">
        <v>166</v>
      </c>
      <c r="P86" s="410"/>
      <c r="Q86" s="410"/>
      <c r="R86" s="412"/>
      <c r="S86" s="409" t="s">
        <v>167</v>
      </c>
      <c r="T86" s="410"/>
      <c r="U86" s="410"/>
      <c r="V86" s="410"/>
      <c r="W86" s="409" t="s">
        <v>168</v>
      </c>
      <c r="X86" s="410"/>
      <c r="Y86" s="410"/>
      <c r="Z86" s="410"/>
      <c r="AA86" s="412"/>
      <c r="AB86" s="409" t="s">
        <v>169</v>
      </c>
      <c r="AC86" s="410"/>
      <c r="AD86" s="410"/>
      <c r="AE86" s="410"/>
      <c r="AF86" s="410"/>
      <c r="AG86" s="410"/>
      <c r="AH86" s="410"/>
      <c r="AI86" s="410"/>
      <c r="AJ86" s="412"/>
      <c r="AK86" s="104"/>
      <c r="AL86" s="104"/>
      <c r="AM86" s="104"/>
    </row>
    <row r="87" spans="1:39" s="107" customFormat="1" ht="30" customHeight="1">
      <c r="A87" s="413" t="s">
        <v>173</v>
      </c>
      <c r="B87" s="414"/>
      <c r="C87" s="414"/>
      <c r="D87" s="414"/>
      <c r="E87" s="414"/>
      <c r="F87" s="401"/>
      <c r="G87" s="401"/>
      <c r="H87" s="401"/>
      <c r="I87" s="401"/>
      <c r="J87" s="401"/>
      <c r="K87" s="401"/>
      <c r="L87" s="401"/>
      <c r="M87" s="401"/>
      <c r="N87" s="402"/>
      <c r="O87" s="400" t="s">
        <v>172</v>
      </c>
      <c r="P87" s="401"/>
      <c r="Q87" s="401"/>
      <c r="R87" s="402"/>
      <c r="S87" s="400" t="s">
        <v>171</v>
      </c>
      <c r="T87" s="401"/>
      <c r="U87" s="401"/>
      <c r="V87" s="401"/>
      <c r="W87" s="400" t="s">
        <v>170</v>
      </c>
      <c r="X87" s="401"/>
      <c r="Y87" s="401"/>
      <c r="Z87" s="401"/>
      <c r="AA87" s="402"/>
      <c r="AB87" s="400" t="s">
        <v>212</v>
      </c>
      <c r="AC87" s="401"/>
      <c r="AD87" s="401"/>
      <c r="AE87" s="401"/>
      <c r="AF87" s="401"/>
      <c r="AG87" s="401"/>
      <c r="AH87" s="401"/>
      <c r="AI87" s="401"/>
      <c r="AJ87" s="402"/>
      <c r="AK87" s="106"/>
      <c r="AL87" s="106"/>
      <c r="AM87" s="106"/>
    </row>
    <row r="88" spans="1:39" s="114" customFormat="1">
      <c r="A88" s="406"/>
      <c r="B88" s="407"/>
      <c r="C88" s="407"/>
      <c r="D88" s="407"/>
      <c r="E88" s="382"/>
      <c r="F88" s="407"/>
      <c r="G88" s="407"/>
      <c r="H88" s="407"/>
      <c r="I88" s="407"/>
      <c r="J88" s="407"/>
      <c r="K88" s="407"/>
      <c r="L88" s="407"/>
      <c r="M88" s="407"/>
      <c r="N88" s="408"/>
      <c r="O88" s="392">
        <v>0</v>
      </c>
      <c r="P88" s="393"/>
      <c r="Q88" s="393"/>
      <c r="R88" s="108" t="s">
        <v>2</v>
      </c>
      <c r="S88" s="109" t="s">
        <v>3</v>
      </c>
      <c r="T88" s="110"/>
      <c r="U88" s="111">
        <v>0</v>
      </c>
      <c r="V88" s="112" t="s">
        <v>5</v>
      </c>
      <c r="W88" s="109" t="s">
        <v>4</v>
      </c>
      <c r="X88" s="390">
        <f t="shared" ref="X88:X94" si="0">O88*U88</f>
        <v>0</v>
      </c>
      <c r="Y88" s="390"/>
      <c r="Z88" s="390"/>
      <c r="AA88" s="112" t="s">
        <v>5</v>
      </c>
      <c r="AB88" s="394" t="s">
        <v>177</v>
      </c>
      <c r="AC88" s="395"/>
      <c r="AD88" s="395"/>
      <c r="AE88" s="395"/>
      <c r="AF88" s="399">
        <f t="shared" ref="AF88:AF94" si="1">X88/14.75</f>
        <v>0</v>
      </c>
      <c r="AG88" s="399"/>
      <c r="AH88" s="399"/>
      <c r="AI88" s="397" t="s">
        <v>178</v>
      </c>
      <c r="AJ88" s="398"/>
      <c r="AK88" s="113"/>
      <c r="AL88" s="113"/>
      <c r="AM88" s="113"/>
    </row>
    <row r="89" spans="1:39" s="114" customFormat="1" ht="15" customHeight="1">
      <c r="A89" s="406"/>
      <c r="B89" s="407"/>
      <c r="C89" s="407"/>
      <c r="D89" s="407"/>
      <c r="E89" s="382"/>
      <c r="F89" s="407"/>
      <c r="G89" s="407"/>
      <c r="H89" s="407"/>
      <c r="I89" s="407"/>
      <c r="J89" s="407"/>
      <c r="K89" s="407"/>
      <c r="L89" s="407"/>
      <c r="M89" s="407"/>
      <c r="N89" s="408"/>
      <c r="O89" s="392">
        <v>0</v>
      </c>
      <c r="P89" s="393"/>
      <c r="Q89" s="393"/>
      <c r="R89" s="108" t="s">
        <v>2</v>
      </c>
      <c r="S89" s="109" t="s">
        <v>3</v>
      </c>
      <c r="T89" s="110"/>
      <c r="U89" s="111">
        <v>0</v>
      </c>
      <c r="V89" s="115" t="s">
        <v>5</v>
      </c>
      <c r="W89" s="109" t="s">
        <v>4</v>
      </c>
      <c r="X89" s="390">
        <f t="shared" si="0"/>
        <v>0</v>
      </c>
      <c r="Y89" s="390"/>
      <c r="Z89" s="390"/>
      <c r="AA89" s="115" t="s">
        <v>5</v>
      </c>
      <c r="AB89" s="394" t="s">
        <v>177</v>
      </c>
      <c r="AC89" s="395"/>
      <c r="AD89" s="395"/>
      <c r="AE89" s="395"/>
      <c r="AF89" s="399">
        <f t="shared" si="1"/>
        <v>0</v>
      </c>
      <c r="AG89" s="399"/>
      <c r="AH89" s="399"/>
      <c r="AI89" s="397" t="s">
        <v>178</v>
      </c>
      <c r="AJ89" s="398"/>
      <c r="AK89" s="113"/>
      <c r="AL89" s="113"/>
      <c r="AM89" s="113"/>
    </row>
    <row r="90" spans="1:39" s="114" customFormat="1" ht="15" customHeight="1">
      <c r="A90" s="406"/>
      <c r="B90" s="407"/>
      <c r="C90" s="407"/>
      <c r="D90" s="407"/>
      <c r="E90" s="382"/>
      <c r="F90" s="407"/>
      <c r="G90" s="407"/>
      <c r="H90" s="407"/>
      <c r="I90" s="407"/>
      <c r="J90" s="407"/>
      <c r="K90" s="407"/>
      <c r="L90" s="407"/>
      <c r="M90" s="407"/>
      <c r="N90" s="408"/>
      <c r="O90" s="392">
        <v>0</v>
      </c>
      <c r="P90" s="393"/>
      <c r="Q90" s="393"/>
      <c r="R90" s="108" t="s">
        <v>2</v>
      </c>
      <c r="S90" s="109" t="s">
        <v>3</v>
      </c>
      <c r="T90" s="110"/>
      <c r="U90" s="111">
        <v>0</v>
      </c>
      <c r="V90" s="115" t="s">
        <v>5</v>
      </c>
      <c r="W90" s="109" t="s">
        <v>4</v>
      </c>
      <c r="X90" s="390">
        <f t="shared" ref="X90" si="2">O90*U90</f>
        <v>0</v>
      </c>
      <c r="Y90" s="390"/>
      <c r="Z90" s="390"/>
      <c r="AA90" s="115" t="s">
        <v>5</v>
      </c>
      <c r="AB90" s="394" t="s">
        <v>177</v>
      </c>
      <c r="AC90" s="395"/>
      <c r="AD90" s="395"/>
      <c r="AE90" s="395"/>
      <c r="AF90" s="399">
        <f t="shared" ref="AF90" si="3">X90/14.75</f>
        <v>0</v>
      </c>
      <c r="AG90" s="399"/>
      <c r="AH90" s="399"/>
      <c r="AI90" s="397" t="s">
        <v>178</v>
      </c>
      <c r="AJ90" s="398"/>
      <c r="AK90" s="113"/>
      <c r="AL90" s="113"/>
      <c r="AM90" s="113"/>
    </row>
    <row r="91" spans="1:39" s="114" customFormat="1" ht="15" customHeight="1">
      <c r="A91" s="406"/>
      <c r="B91" s="407"/>
      <c r="C91" s="407"/>
      <c r="D91" s="407"/>
      <c r="E91" s="382"/>
      <c r="F91" s="407"/>
      <c r="G91" s="407"/>
      <c r="H91" s="407"/>
      <c r="I91" s="407"/>
      <c r="J91" s="407"/>
      <c r="K91" s="407"/>
      <c r="L91" s="407"/>
      <c r="M91" s="407"/>
      <c r="N91" s="408"/>
      <c r="O91" s="392">
        <v>0</v>
      </c>
      <c r="P91" s="393"/>
      <c r="Q91" s="393"/>
      <c r="R91" s="108" t="s">
        <v>2</v>
      </c>
      <c r="S91" s="109" t="s">
        <v>3</v>
      </c>
      <c r="T91" s="110"/>
      <c r="U91" s="111">
        <v>0</v>
      </c>
      <c r="V91" s="112" t="s">
        <v>5</v>
      </c>
      <c r="W91" s="109" t="s">
        <v>4</v>
      </c>
      <c r="X91" s="390">
        <f>O91*U91</f>
        <v>0</v>
      </c>
      <c r="Y91" s="390"/>
      <c r="Z91" s="390"/>
      <c r="AA91" s="112" t="s">
        <v>5</v>
      </c>
      <c r="AB91" s="394" t="s">
        <v>177</v>
      </c>
      <c r="AC91" s="395"/>
      <c r="AD91" s="395"/>
      <c r="AE91" s="395"/>
      <c r="AF91" s="399">
        <f>X91/14.75</f>
        <v>0</v>
      </c>
      <c r="AG91" s="399"/>
      <c r="AH91" s="399"/>
      <c r="AI91" s="397" t="s">
        <v>178</v>
      </c>
      <c r="AJ91" s="398"/>
      <c r="AK91" s="113"/>
      <c r="AL91" s="113"/>
      <c r="AM91" s="113"/>
    </row>
    <row r="92" spans="1:39" s="114" customFormat="1" ht="16.5" customHeight="1">
      <c r="A92" s="406"/>
      <c r="B92" s="407"/>
      <c r="C92" s="407"/>
      <c r="D92" s="407"/>
      <c r="E92" s="382"/>
      <c r="F92" s="407"/>
      <c r="G92" s="407"/>
      <c r="H92" s="407"/>
      <c r="I92" s="407"/>
      <c r="J92" s="407"/>
      <c r="K92" s="407"/>
      <c r="L92" s="407"/>
      <c r="M92" s="407"/>
      <c r="N92" s="408"/>
      <c r="O92" s="392">
        <v>0</v>
      </c>
      <c r="P92" s="393"/>
      <c r="Q92" s="393"/>
      <c r="R92" s="108" t="s">
        <v>2</v>
      </c>
      <c r="S92" s="109" t="s">
        <v>3</v>
      </c>
      <c r="T92" s="110"/>
      <c r="U92" s="111">
        <v>0</v>
      </c>
      <c r="V92" s="115" t="s">
        <v>5</v>
      </c>
      <c r="W92" s="109" t="s">
        <v>4</v>
      </c>
      <c r="X92" s="396">
        <f t="shared" ref="X92" si="4">O92*U92</f>
        <v>0</v>
      </c>
      <c r="Y92" s="396"/>
      <c r="Z92" s="396"/>
      <c r="AA92" s="115" t="s">
        <v>5</v>
      </c>
      <c r="AB92" s="394" t="s">
        <v>177</v>
      </c>
      <c r="AC92" s="395"/>
      <c r="AD92" s="395"/>
      <c r="AE92" s="395"/>
      <c r="AF92" s="416">
        <f t="shared" ref="AF92" si="5">X92/14.75</f>
        <v>0</v>
      </c>
      <c r="AG92" s="416"/>
      <c r="AH92" s="416"/>
      <c r="AI92" s="397" t="s">
        <v>178</v>
      </c>
      <c r="AJ92" s="398"/>
      <c r="AK92" s="113"/>
      <c r="AL92" s="113"/>
      <c r="AM92" s="113"/>
    </row>
    <row r="93" spans="1:39" s="114" customFormat="1" ht="15" customHeight="1">
      <c r="A93" s="406"/>
      <c r="B93" s="407"/>
      <c r="C93" s="407"/>
      <c r="D93" s="407"/>
      <c r="E93" s="382"/>
      <c r="F93" s="407"/>
      <c r="G93" s="407"/>
      <c r="H93" s="407"/>
      <c r="I93" s="407"/>
      <c r="J93" s="407"/>
      <c r="K93" s="407"/>
      <c r="L93" s="407"/>
      <c r="M93" s="407"/>
      <c r="N93" s="408"/>
      <c r="O93" s="392">
        <v>0</v>
      </c>
      <c r="P93" s="393"/>
      <c r="Q93" s="393"/>
      <c r="R93" s="108" t="s">
        <v>2</v>
      </c>
      <c r="S93" s="109" t="s">
        <v>3</v>
      </c>
      <c r="T93" s="110"/>
      <c r="U93" s="111">
        <v>0</v>
      </c>
      <c r="V93" s="115" t="s">
        <v>5</v>
      </c>
      <c r="W93" s="109" t="s">
        <v>4</v>
      </c>
      <c r="X93" s="390">
        <f t="shared" si="0"/>
        <v>0</v>
      </c>
      <c r="Y93" s="390"/>
      <c r="Z93" s="390"/>
      <c r="AA93" s="115" t="s">
        <v>5</v>
      </c>
      <c r="AB93" s="394" t="s">
        <v>177</v>
      </c>
      <c r="AC93" s="395"/>
      <c r="AD93" s="395"/>
      <c r="AE93" s="395"/>
      <c r="AF93" s="399">
        <f t="shared" si="1"/>
        <v>0</v>
      </c>
      <c r="AG93" s="399"/>
      <c r="AH93" s="399"/>
      <c r="AI93" s="397" t="s">
        <v>178</v>
      </c>
      <c r="AJ93" s="398"/>
      <c r="AK93" s="113"/>
      <c r="AL93" s="113"/>
      <c r="AM93" s="113"/>
    </row>
    <row r="94" spans="1:39" s="114" customFormat="1" ht="15" customHeight="1">
      <c r="A94" s="406"/>
      <c r="B94" s="407"/>
      <c r="C94" s="407"/>
      <c r="D94" s="407"/>
      <c r="E94" s="382"/>
      <c r="F94" s="407"/>
      <c r="G94" s="407"/>
      <c r="H94" s="407"/>
      <c r="I94" s="407"/>
      <c r="J94" s="407"/>
      <c r="K94" s="407"/>
      <c r="L94" s="407"/>
      <c r="M94" s="407"/>
      <c r="N94" s="408"/>
      <c r="O94" s="392">
        <v>0</v>
      </c>
      <c r="P94" s="393"/>
      <c r="Q94" s="393"/>
      <c r="R94" s="116" t="s">
        <v>2</v>
      </c>
      <c r="S94" s="109" t="s">
        <v>3</v>
      </c>
      <c r="T94" s="110"/>
      <c r="U94" s="111">
        <v>0</v>
      </c>
      <c r="V94" s="112" t="s">
        <v>5</v>
      </c>
      <c r="W94" s="117" t="s">
        <v>4</v>
      </c>
      <c r="X94" s="390">
        <f t="shared" si="0"/>
        <v>0</v>
      </c>
      <c r="Y94" s="390"/>
      <c r="Z94" s="390"/>
      <c r="AA94" s="118" t="s">
        <v>5</v>
      </c>
      <c r="AB94" s="394" t="s">
        <v>177</v>
      </c>
      <c r="AC94" s="395"/>
      <c r="AD94" s="395"/>
      <c r="AE94" s="395"/>
      <c r="AF94" s="443">
        <f t="shared" si="1"/>
        <v>0</v>
      </c>
      <c r="AG94" s="443"/>
      <c r="AH94" s="443"/>
      <c r="AI94" s="397" t="s">
        <v>178</v>
      </c>
      <c r="AJ94" s="398"/>
      <c r="AK94" s="113"/>
      <c r="AL94" s="113"/>
      <c r="AM94" s="113"/>
    </row>
    <row r="95" spans="1:39" s="114" customFormat="1" ht="16.5" customHeight="1">
      <c r="A95" s="115"/>
      <c r="B95" s="119"/>
      <c r="C95" s="119"/>
      <c r="D95" s="119"/>
      <c r="E95" s="306"/>
      <c r="F95" s="119"/>
      <c r="G95" s="119"/>
      <c r="H95" s="119"/>
      <c r="I95" s="119"/>
      <c r="J95" s="119"/>
      <c r="K95" s="119"/>
      <c r="L95" s="119"/>
      <c r="M95" s="119"/>
      <c r="N95" s="119"/>
      <c r="O95" s="119"/>
      <c r="P95" s="119"/>
      <c r="Q95" s="119"/>
      <c r="R95" s="120"/>
      <c r="S95" s="444" t="s">
        <v>13</v>
      </c>
      <c r="T95" s="445"/>
      <c r="U95" s="445"/>
      <c r="V95" s="446"/>
      <c r="W95" s="307" t="s">
        <v>14</v>
      </c>
      <c r="X95" s="390">
        <f>SUM(X88:X94)</f>
        <v>0</v>
      </c>
      <c r="Y95" s="391"/>
      <c r="Z95" s="391"/>
      <c r="AA95" s="121" t="s">
        <v>5</v>
      </c>
      <c r="AB95" s="444" t="s">
        <v>13</v>
      </c>
      <c r="AC95" s="445"/>
      <c r="AD95" s="445"/>
      <c r="AE95" s="445"/>
      <c r="AF95" s="399">
        <f>SUM(AF88:AF94)</f>
        <v>0</v>
      </c>
      <c r="AG95" s="399"/>
      <c r="AH95" s="399"/>
      <c r="AI95" s="449" t="s">
        <v>178</v>
      </c>
      <c r="AJ95" s="450"/>
      <c r="AK95" s="113"/>
      <c r="AL95" s="113"/>
      <c r="AM95" s="113"/>
    </row>
    <row r="96" spans="1:39" s="52" customFormat="1" ht="3.95" customHeight="1">
      <c r="C96" s="53"/>
      <c r="AB96" s="54"/>
      <c r="AH96" s="55"/>
      <c r="AI96" s="56"/>
      <c r="AJ96" s="57"/>
    </row>
    <row r="97" spans="1:63" s="308" customFormat="1" ht="18" customHeight="1">
      <c r="A97" s="463" t="s">
        <v>59</v>
      </c>
      <c r="B97" s="463"/>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row>
    <row r="98" spans="1:63" s="105" customFormat="1" ht="15" customHeight="1">
      <c r="A98" s="464" t="s">
        <v>165</v>
      </c>
      <c r="B98" s="465"/>
      <c r="C98" s="465"/>
      <c r="D98" s="465"/>
      <c r="E98" s="467"/>
      <c r="F98" s="465"/>
      <c r="G98" s="465"/>
      <c r="H98" s="465"/>
      <c r="I98" s="465"/>
      <c r="J98" s="465"/>
      <c r="K98" s="465"/>
      <c r="L98" s="465"/>
      <c r="M98" s="465"/>
      <c r="N98" s="466"/>
      <c r="O98" s="464" t="s">
        <v>166</v>
      </c>
      <c r="P98" s="465"/>
      <c r="Q98" s="465"/>
      <c r="R98" s="466"/>
      <c r="S98" s="464" t="s">
        <v>167</v>
      </c>
      <c r="T98" s="465"/>
      <c r="U98" s="465"/>
      <c r="V98" s="465"/>
      <c r="W98" s="464" t="s">
        <v>168</v>
      </c>
      <c r="X98" s="465"/>
      <c r="Y98" s="465"/>
      <c r="Z98" s="465"/>
      <c r="AA98" s="466"/>
      <c r="AB98" s="464" t="s">
        <v>169</v>
      </c>
      <c r="AC98" s="465"/>
      <c r="AD98" s="465"/>
      <c r="AE98" s="465"/>
      <c r="AF98" s="465"/>
      <c r="AG98" s="465"/>
      <c r="AH98" s="465"/>
      <c r="AI98" s="465"/>
      <c r="AJ98" s="466"/>
      <c r="AK98" s="104"/>
      <c r="AL98" s="104"/>
      <c r="AM98" s="104"/>
    </row>
    <row r="99" spans="1:63" s="123" customFormat="1" ht="30" customHeight="1">
      <c r="A99" s="471" t="s">
        <v>173</v>
      </c>
      <c r="B99" s="472"/>
      <c r="C99" s="472"/>
      <c r="D99" s="472"/>
      <c r="E99" s="472"/>
      <c r="F99" s="469"/>
      <c r="G99" s="469"/>
      <c r="H99" s="469"/>
      <c r="I99" s="469"/>
      <c r="J99" s="469"/>
      <c r="K99" s="469"/>
      <c r="L99" s="469"/>
      <c r="M99" s="469"/>
      <c r="N99" s="470"/>
      <c r="O99" s="468" t="s">
        <v>172</v>
      </c>
      <c r="P99" s="469"/>
      <c r="Q99" s="469"/>
      <c r="R99" s="470"/>
      <c r="S99" s="468" t="s">
        <v>171</v>
      </c>
      <c r="T99" s="469"/>
      <c r="U99" s="469"/>
      <c r="V99" s="469"/>
      <c r="W99" s="468" t="s">
        <v>170</v>
      </c>
      <c r="X99" s="469"/>
      <c r="Y99" s="469"/>
      <c r="Z99" s="469"/>
      <c r="AA99" s="470"/>
      <c r="AB99" s="400" t="s">
        <v>212</v>
      </c>
      <c r="AC99" s="401"/>
      <c r="AD99" s="401"/>
      <c r="AE99" s="401"/>
      <c r="AF99" s="401"/>
      <c r="AG99" s="401"/>
      <c r="AH99" s="401"/>
      <c r="AI99" s="401"/>
      <c r="AJ99" s="402"/>
      <c r="AK99" s="122"/>
      <c r="AL99" s="122"/>
      <c r="AM99" s="122"/>
    </row>
    <row r="100" spans="1:63" s="114" customFormat="1" ht="16.5" customHeight="1">
      <c r="A100" s="381"/>
      <c r="B100" s="382"/>
      <c r="C100" s="382"/>
      <c r="D100" s="382"/>
      <c r="E100" s="382"/>
      <c r="F100" s="382"/>
      <c r="G100" s="382"/>
      <c r="H100" s="382"/>
      <c r="I100" s="382"/>
      <c r="J100" s="382"/>
      <c r="K100" s="382"/>
      <c r="L100" s="382"/>
      <c r="M100" s="382"/>
      <c r="N100" s="383"/>
      <c r="O100" s="392">
        <v>0</v>
      </c>
      <c r="P100" s="393"/>
      <c r="Q100" s="393"/>
      <c r="R100" s="108" t="s">
        <v>2</v>
      </c>
      <c r="S100" s="109" t="s">
        <v>3</v>
      </c>
      <c r="T100" s="110"/>
      <c r="U100" s="111">
        <v>0</v>
      </c>
      <c r="V100" s="112" t="s">
        <v>5</v>
      </c>
      <c r="W100" s="109" t="s">
        <v>4</v>
      </c>
      <c r="X100" s="390">
        <f t="shared" ref="X100:X106" si="6">O100*U100</f>
        <v>0</v>
      </c>
      <c r="Y100" s="390"/>
      <c r="Z100" s="390"/>
      <c r="AA100" s="112" t="s">
        <v>5</v>
      </c>
      <c r="AB100" s="394" t="s">
        <v>177</v>
      </c>
      <c r="AC100" s="395"/>
      <c r="AD100" s="395"/>
      <c r="AE100" s="395"/>
      <c r="AF100" s="399">
        <f t="shared" ref="AF100:AF106" si="7">X100/14.75</f>
        <v>0</v>
      </c>
      <c r="AG100" s="399"/>
      <c r="AH100" s="399"/>
      <c r="AI100" s="397" t="s">
        <v>178</v>
      </c>
      <c r="AJ100" s="398"/>
      <c r="AK100" s="113"/>
      <c r="AL100" s="113"/>
      <c r="AM100" s="113"/>
    </row>
    <row r="101" spans="1:63" s="114" customFormat="1" ht="16.5" customHeight="1">
      <c r="A101" s="381"/>
      <c r="B101" s="382"/>
      <c r="C101" s="382"/>
      <c r="D101" s="382"/>
      <c r="E101" s="382"/>
      <c r="F101" s="382"/>
      <c r="G101" s="382"/>
      <c r="H101" s="382"/>
      <c r="I101" s="382"/>
      <c r="J101" s="382"/>
      <c r="K101" s="382"/>
      <c r="L101" s="382"/>
      <c r="M101" s="382"/>
      <c r="N101" s="383"/>
      <c r="O101" s="392">
        <v>0</v>
      </c>
      <c r="P101" s="393"/>
      <c r="Q101" s="393"/>
      <c r="R101" s="108" t="s">
        <v>2</v>
      </c>
      <c r="S101" s="109" t="s">
        <v>3</v>
      </c>
      <c r="T101" s="110"/>
      <c r="U101" s="111">
        <v>0</v>
      </c>
      <c r="V101" s="112" t="s">
        <v>5</v>
      </c>
      <c r="W101" s="109" t="s">
        <v>4</v>
      </c>
      <c r="X101" s="390">
        <f t="shared" ref="X101" si="8">O101*U101</f>
        <v>0</v>
      </c>
      <c r="Y101" s="390"/>
      <c r="Z101" s="390"/>
      <c r="AA101" s="112" t="s">
        <v>5</v>
      </c>
      <c r="AB101" s="394" t="s">
        <v>177</v>
      </c>
      <c r="AC101" s="395"/>
      <c r="AD101" s="395"/>
      <c r="AE101" s="395"/>
      <c r="AF101" s="399">
        <f t="shared" ref="AF101" si="9">X101/14.75</f>
        <v>0</v>
      </c>
      <c r="AG101" s="399"/>
      <c r="AH101" s="399"/>
      <c r="AI101" s="397" t="s">
        <v>178</v>
      </c>
      <c r="AJ101" s="398"/>
      <c r="AK101" s="113"/>
      <c r="AL101" s="113"/>
      <c r="AM101" s="113"/>
    </row>
    <row r="102" spans="1:63" s="114" customFormat="1" ht="15" customHeight="1">
      <c r="A102" s="381"/>
      <c r="B102" s="382"/>
      <c r="C102" s="382"/>
      <c r="D102" s="382"/>
      <c r="E102" s="382"/>
      <c r="F102" s="382"/>
      <c r="G102" s="382"/>
      <c r="H102" s="382"/>
      <c r="I102" s="382"/>
      <c r="J102" s="382"/>
      <c r="K102" s="382"/>
      <c r="L102" s="382"/>
      <c r="M102" s="382"/>
      <c r="N102" s="383"/>
      <c r="O102" s="392">
        <v>0</v>
      </c>
      <c r="P102" s="393"/>
      <c r="Q102" s="393"/>
      <c r="R102" s="108" t="s">
        <v>2</v>
      </c>
      <c r="S102" s="109" t="s">
        <v>3</v>
      </c>
      <c r="T102" s="110"/>
      <c r="U102" s="111">
        <v>0</v>
      </c>
      <c r="V102" s="115" t="s">
        <v>5</v>
      </c>
      <c r="W102" s="109" t="s">
        <v>4</v>
      </c>
      <c r="X102" s="390">
        <f t="shared" si="6"/>
        <v>0</v>
      </c>
      <c r="Y102" s="390"/>
      <c r="Z102" s="390"/>
      <c r="AA102" s="115" t="s">
        <v>5</v>
      </c>
      <c r="AB102" s="394" t="s">
        <v>177</v>
      </c>
      <c r="AC102" s="395"/>
      <c r="AD102" s="395"/>
      <c r="AE102" s="395"/>
      <c r="AF102" s="399">
        <f t="shared" si="7"/>
        <v>0</v>
      </c>
      <c r="AG102" s="399"/>
      <c r="AH102" s="399"/>
      <c r="AI102" s="397" t="s">
        <v>178</v>
      </c>
      <c r="AJ102" s="398"/>
      <c r="AK102" s="113"/>
      <c r="AL102" s="113"/>
      <c r="AM102" s="113"/>
    </row>
    <row r="103" spans="1:63" s="114" customFormat="1" ht="15" customHeight="1">
      <c r="A103" s="381"/>
      <c r="B103" s="382"/>
      <c r="C103" s="382"/>
      <c r="D103" s="382"/>
      <c r="E103" s="382"/>
      <c r="F103" s="382"/>
      <c r="G103" s="382"/>
      <c r="H103" s="382"/>
      <c r="I103" s="382"/>
      <c r="J103" s="382"/>
      <c r="K103" s="382"/>
      <c r="L103" s="382"/>
      <c r="M103" s="382"/>
      <c r="N103" s="383"/>
      <c r="O103" s="392">
        <v>0</v>
      </c>
      <c r="P103" s="393"/>
      <c r="Q103" s="393"/>
      <c r="R103" s="108" t="s">
        <v>2</v>
      </c>
      <c r="S103" s="109" t="s">
        <v>3</v>
      </c>
      <c r="T103" s="110"/>
      <c r="U103" s="111">
        <v>0</v>
      </c>
      <c r="V103" s="112" t="s">
        <v>5</v>
      </c>
      <c r="W103" s="109" t="s">
        <v>4</v>
      </c>
      <c r="X103" s="390">
        <f t="shared" ref="X103" si="10">O103*U103</f>
        <v>0</v>
      </c>
      <c r="Y103" s="390"/>
      <c r="Z103" s="390"/>
      <c r="AA103" s="112" t="s">
        <v>5</v>
      </c>
      <c r="AB103" s="394" t="s">
        <v>177</v>
      </c>
      <c r="AC103" s="395"/>
      <c r="AD103" s="395"/>
      <c r="AE103" s="395"/>
      <c r="AF103" s="399">
        <f t="shared" ref="AF103" si="11">X103/14.75</f>
        <v>0</v>
      </c>
      <c r="AG103" s="399"/>
      <c r="AH103" s="399"/>
      <c r="AI103" s="397" t="s">
        <v>178</v>
      </c>
      <c r="AJ103" s="398"/>
      <c r="AK103" s="113"/>
      <c r="AL103" s="113"/>
      <c r="AM103" s="113"/>
    </row>
    <row r="104" spans="1:63" s="114" customFormat="1" ht="15" customHeight="1">
      <c r="A104" s="381"/>
      <c r="B104" s="382"/>
      <c r="C104" s="382"/>
      <c r="D104" s="382"/>
      <c r="E104" s="382"/>
      <c r="F104" s="382"/>
      <c r="G104" s="382"/>
      <c r="H104" s="382"/>
      <c r="I104" s="382"/>
      <c r="J104" s="382"/>
      <c r="K104" s="382"/>
      <c r="L104" s="382"/>
      <c r="M104" s="382"/>
      <c r="N104" s="383"/>
      <c r="O104" s="392">
        <v>0</v>
      </c>
      <c r="P104" s="393"/>
      <c r="Q104" s="393"/>
      <c r="R104" s="108" t="s">
        <v>2</v>
      </c>
      <c r="S104" s="109" t="s">
        <v>3</v>
      </c>
      <c r="T104" s="110"/>
      <c r="U104" s="111">
        <v>0</v>
      </c>
      <c r="V104" s="112" t="s">
        <v>5</v>
      </c>
      <c r="W104" s="109" t="s">
        <v>4</v>
      </c>
      <c r="X104" s="390">
        <f t="shared" si="6"/>
        <v>0</v>
      </c>
      <c r="Y104" s="390"/>
      <c r="Z104" s="390"/>
      <c r="AA104" s="112" t="s">
        <v>5</v>
      </c>
      <c r="AB104" s="394" t="s">
        <v>177</v>
      </c>
      <c r="AC104" s="395"/>
      <c r="AD104" s="395"/>
      <c r="AE104" s="395"/>
      <c r="AF104" s="399">
        <f t="shared" si="7"/>
        <v>0</v>
      </c>
      <c r="AG104" s="399"/>
      <c r="AH104" s="399"/>
      <c r="AI104" s="397" t="s">
        <v>178</v>
      </c>
      <c r="AJ104" s="398"/>
      <c r="AK104" s="113"/>
      <c r="AL104" s="113"/>
      <c r="AM104" s="113"/>
    </row>
    <row r="105" spans="1:63" s="114" customFormat="1" ht="15" customHeight="1">
      <c r="A105" s="381"/>
      <c r="B105" s="382"/>
      <c r="C105" s="382"/>
      <c r="D105" s="382"/>
      <c r="E105" s="382"/>
      <c r="F105" s="382"/>
      <c r="G105" s="382"/>
      <c r="H105" s="382"/>
      <c r="I105" s="382"/>
      <c r="J105" s="382"/>
      <c r="K105" s="382"/>
      <c r="L105" s="382"/>
      <c r="M105" s="382"/>
      <c r="N105" s="383"/>
      <c r="O105" s="392">
        <v>0</v>
      </c>
      <c r="P105" s="393"/>
      <c r="Q105" s="393"/>
      <c r="R105" s="108" t="s">
        <v>2</v>
      </c>
      <c r="S105" s="109" t="s">
        <v>3</v>
      </c>
      <c r="T105" s="110"/>
      <c r="U105" s="111">
        <v>0</v>
      </c>
      <c r="V105" s="115" t="s">
        <v>5</v>
      </c>
      <c r="W105" s="109" t="s">
        <v>4</v>
      </c>
      <c r="X105" s="390">
        <f t="shared" si="6"/>
        <v>0</v>
      </c>
      <c r="Y105" s="390"/>
      <c r="Z105" s="390"/>
      <c r="AA105" s="115" t="s">
        <v>5</v>
      </c>
      <c r="AB105" s="394" t="s">
        <v>177</v>
      </c>
      <c r="AC105" s="395"/>
      <c r="AD105" s="395"/>
      <c r="AE105" s="395"/>
      <c r="AF105" s="399">
        <f t="shared" si="7"/>
        <v>0</v>
      </c>
      <c r="AG105" s="399"/>
      <c r="AH105" s="399"/>
      <c r="AI105" s="397" t="s">
        <v>178</v>
      </c>
      <c r="AJ105" s="398"/>
      <c r="AK105" s="113"/>
      <c r="AL105" s="113"/>
      <c r="AM105" s="113"/>
    </row>
    <row r="106" spans="1:63" s="114" customFormat="1" ht="15" customHeight="1">
      <c r="A106" s="381"/>
      <c r="B106" s="382"/>
      <c r="C106" s="382"/>
      <c r="D106" s="382"/>
      <c r="E106" s="382"/>
      <c r="F106" s="382"/>
      <c r="G106" s="382"/>
      <c r="H106" s="382"/>
      <c r="I106" s="382"/>
      <c r="J106" s="382"/>
      <c r="K106" s="382"/>
      <c r="L106" s="382"/>
      <c r="M106" s="382"/>
      <c r="N106" s="383"/>
      <c r="O106" s="392">
        <v>0</v>
      </c>
      <c r="P106" s="393"/>
      <c r="Q106" s="393"/>
      <c r="R106" s="116" t="s">
        <v>2</v>
      </c>
      <c r="S106" s="109" t="s">
        <v>3</v>
      </c>
      <c r="T106" s="110"/>
      <c r="U106" s="111">
        <v>0</v>
      </c>
      <c r="V106" s="112" t="s">
        <v>5</v>
      </c>
      <c r="W106" s="117" t="s">
        <v>4</v>
      </c>
      <c r="X106" s="390">
        <f t="shared" si="6"/>
        <v>0</v>
      </c>
      <c r="Y106" s="390"/>
      <c r="Z106" s="390"/>
      <c r="AA106" s="118" t="s">
        <v>5</v>
      </c>
      <c r="AB106" s="394" t="s">
        <v>177</v>
      </c>
      <c r="AC106" s="395"/>
      <c r="AD106" s="395"/>
      <c r="AE106" s="395"/>
      <c r="AF106" s="443">
        <f t="shared" si="7"/>
        <v>0</v>
      </c>
      <c r="AG106" s="443"/>
      <c r="AH106" s="443"/>
      <c r="AI106" s="397" t="s">
        <v>178</v>
      </c>
      <c r="AJ106" s="398"/>
      <c r="AK106" s="113"/>
      <c r="AL106" s="113"/>
      <c r="AM106" s="113"/>
    </row>
    <row r="107" spans="1:63" s="114" customFormat="1" ht="16.5" customHeight="1">
      <c r="A107" s="115"/>
      <c r="B107" s="119"/>
      <c r="C107" s="119"/>
      <c r="D107" s="119"/>
      <c r="E107" s="306"/>
      <c r="F107" s="119"/>
      <c r="G107" s="119"/>
      <c r="H107" s="119"/>
      <c r="I107" s="119"/>
      <c r="J107" s="119"/>
      <c r="K107" s="119"/>
      <c r="L107" s="119"/>
      <c r="M107" s="119"/>
      <c r="N107" s="119"/>
      <c r="O107" s="119"/>
      <c r="P107" s="119"/>
      <c r="Q107" s="119"/>
      <c r="S107" s="444" t="s">
        <v>13</v>
      </c>
      <c r="T107" s="445"/>
      <c r="U107" s="445"/>
      <c r="V107" s="446"/>
      <c r="W107" s="307" t="s">
        <v>15</v>
      </c>
      <c r="X107" s="390">
        <f>SUM(X100:X106)</f>
        <v>0</v>
      </c>
      <c r="Y107" s="391"/>
      <c r="Z107" s="391"/>
      <c r="AA107" s="121" t="s">
        <v>5</v>
      </c>
      <c r="AB107" s="444" t="s">
        <v>13</v>
      </c>
      <c r="AC107" s="445"/>
      <c r="AD107" s="445"/>
      <c r="AE107" s="445"/>
      <c r="AF107" s="399">
        <f>SUM(AF100:AF106)</f>
        <v>0</v>
      </c>
      <c r="AG107" s="399"/>
      <c r="AH107" s="399"/>
      <c r="AI107" s="449" t="s">
        <v>178</v>
      </c>
      <c r="AJ107" s="450"/>
      <c r="AK107" s="113"/>
      <c r="AL107" s="113"/>
      <c r="AM107" s="113"/>
    </row>
    <row r="108" spans="1:63" s="57" customFormat="1" ht="3.95" customHeight="1">
      <c r="C108" s="124"/>
      <c r="D108" s="125"/>
      <c r="E108" s="125"/>
      <c r="F108" s="125"/>
      <c r="G108" s="125"/>
      <c r="H108" s="125"/>
      <c r="I108" s="125"/>
      <c r="AF108" s="126"/>
      <c r="AG108" s="126"/>
      <c r="AH108" s="126"/>
      <c r="AI108" s="127"/>
      <c r="AJ108" s="128"/>
    </row>
    <row r="109" spans="1:63" s="114" customFormat="1" ht="16.5" customHeight="1">
      <c r="A109" s="115"/>
      <c r="B109" s="129"/>
      <c r="C109" s="129"/>
      <c r="D109" s="129"/>
      <c r="E109" s="228"/>
      <c r="F109" s="129"/>
      <c r="G109" s="129"/>
      <c r="H109" s="129"/>
      <c r="I109" s="129"/>
      <c r="J109" s="129"/>
      <c r="K109" s="129"/>
      <c r="L109" s="129"/>
      <c r="M109" s="129"/>
      <c r="N109" s="129"/>
      <c r="O109" s="129"/>
      <c r="P109" s="129"/>
      <c r="Q109" s="129"/>
      <c r="S109" s="460" t="s">
        <v>12</v>
      </c>
      <c r="T109" s="460"/>
      <c r="U109" s="460"/>
      <c r="V109" s="460"/>
      <c r="W109" s="307" t="s">
        <v>16</v>
      </c>
      <c r="X109" s="390">
        <f>X95+X107</f>
        <v>0</v>
      </c>
      <c r="Y109" s="391"/>
      <c r="Z109" s="391"/>
      <c r="AA109" s="121" t="s">
        <v>5</v>
      </c>
      <c r="AB109" s="307" t="s">
        <v>18</v>
      </c>
      <c r="AC109" s="447" t="s">
        <v>12</v>
      </c>
      <c r="AD109" s="448"/>
      <c r="AE109" s="448"/>
      <c r="AF109" s="399">
        <f>AF95+AF107</f>
        <v>0</v>
      </c>
      <c r="AG109" s="399"/>
      <c r="AH109" s="399"/>
      <c r="AI109" s="449" t="s">
        <v>178</v>
      </c>
      <c r="AJ109" s="450"/>
      <c r="AK109" s="113"/>
      <c r="AL109" s="113"/>
      <c r="AM109" s="113"/>
    </row>
    <row r="110" spans="1:63">
      <c r="AD110" s="1"/>
      <c r="AG110" s="17" t="s">
        <v>197</v>
      </c>
    </row>
    <row r="111" spans="1:63" ht="6" customHeight="1">
      <c r="AD111" s="1"/>
      <c r="AG111" s="17"/>
    </row>
    <row r="112" spans="1:63" s="49" customFormat="1" ht="21.95" customHeight="1">
      <c r="A112" s="377" t="s">
        <v>92</v>
      </c>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47"/>
      <c r="AT112" s="48"/>
      <c r="AU112" s="48"/>
      <c r="AV112" s="48"/>
      <c r="AW112" s="48"/>
      <c r="AX112" s="48"/>
      <c r="AY112" s="48"/>
      <c r="AZ112" s="48"/>
      <c r="BA112" s="48"/>
      <c r="BB112" s="48"/>
      <c r="BC112" s="48"/>
      <c r="BD112" s="48"/>
      <c r="BE112" s="48"/>
      <c r="BF112" s="48"/>
      <c r="BG112" s="48"/>
      <c r="BH112" s="48"/>
      <c r="BI112" s="48"/>
      <c r="BJ112" s="48"/>
      <c r="BK112" s="48"/>
    </row>
    <row r="113" spans="1:63" s="2" customFormat="1" ht="15.75">
      <c r="A113" s="22"/>
      <c r="B113" s="22"/>
      <c r="C113" s="23"/>
      <c r="D113" s="24"/>
      <c r="E113" s="24"/>
      <c r="F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5"/>
      <c r="AG113" s="24"/>
      <c r="AK113" s="38"/>
    </row>
    <row r="114" spans="1:63" s="132" customFormat="1" ht="17.25">
      <c r="A114" s="130" t="s">
        <v>182</v>
      </c>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3"/>
      <c r="AJ114" s="135"/>
    </row>
    <row r="115" spans="1:63" s="79" customFormat="1" ht="9.75" customHeight="1">
      <c r="C115" s="100"/>
      <c r="AH115" s="101"/>
      <c r="AI115" s="102"/>
    </row>
    <row r="116" spans="1:63" s="60" customFormat="1" ht="16.5" customHeight="1">
      <c r="A116" s="432" t="s">
        <v>93</v>
      </c>
      <c r="B116" s="432"/>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92"/>
      <c r="AL116" s="92"/>
      <c r="AM116" s="92"/>
      <c r="AN116" s="92"/>
      <c r="AO116" s="92"/>
      <c r="AP116" s="92"/>
      <c r="AQ116" s="92"/>
      <c r="AR116" s="92"/>
      <c r="AS116" s="92"/>
      <c r="AT116" s="78"/>
      <c r="AU116" s="78"/>
      <c r="AV116" s="78"/>
      <c r="AW116" s="78"/>
      <c r="AX116" s="78"/>
      <c r="AY116" s="78"/>
      <c r="AZ116" s="78"/>
      <c r="BA116" s="78"/>
      <c r="BB116" s="78"/>
      <c r="BC116" s="78"/>
      <c r="BD116" s="78"/>
      <c r="BE116" s="78"/>
      <c r="BF116" s="78"/>
      <c r="BG116" s="78"/>
      <c r="BH116" s="78"/>
      <c r="BI116" s="78"/>
      <c r="BJ116" s="78"/>
      <c r="BK116" s="78"/>
    </row>
    <row r="117" spans="1:63" s="60" customFormat="1">
      <c r="A117" s="432"/>
      <c r="B117" s="432"/>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92"/>
      <c r="AL117" s="92"/>
      <c r="AM117" s="92"/>
      <c r="AN117" s="92"/>
      <c r="AO117" s="92"/>
      <c r="AP117" s="92"/>
      <c r="AQ117" s="92"/>
      <c r="AR117" s="92"/>
      <c r="AS117" s="92"/>
      <c r="AT117" s="78"/>
      <c r="AU117" s="78"/>
      <c r="AV117" s="78"/>
      <c r="AW117" s="78"/>
      <c r="AX117" s="78"/>
      <c r="AY117" s="78"/>
      <c r="AZ117" s="78"/>
      <c r="BA117" s="78"/>
      <c r="BB117" s="78"/>
      <c r="BC117" s="78"/>
      <c r="BD117" s="78"/>
      <c r="BE117" s="78"/>
      <c r="BF117" s="78"/>
      <c r="BG117" s="78"/>
      <c r="BH117" s="78"/>
      <c r="BI117" s="78"/>
      <c r="BJ117" s="78"/>
      <c r="BK117" s="78"/>
    </row>
    <row r="118" spans="1:63" s="60" customFormat="1">
      <c r="C118" s="78"/>
      <c r="D118" s="365" t="s">
        <v>10</v>
      </c>
      <c r="E118" s="62"/>
      <c r="F118" s="369" t="s">
        <v>61</v>
      </c>
      <c r="G118" s="369"/>
      <c r="H118" s="369"/>
      <c r="I118" s="369"/>
      <c r="J118" s="369"/>
      <c r="K118" s="369"/>
      <c r="L118" s="369"/>
      <c r="M118" s="369"/>
      <c r="N118" s="369"/>
      <c r="O118" s="63"/>
      <c r="P118" s="63"/>
      <c r="Q118" s="63"/>
      <c r="R118" s="63"/>
      <c r="S118" s="63"/>
      <c r="T118" s="63"/>
      <c r="AS118" s="78"/>
      <c r="AT118" s="78"/>
      <c r="AU118" s="78"/>
      <c r="AV118" s="78"/>
      <c r="AW118" s="78"/>
      <c r="AX118" s="78"/>
      <c r="AY118" s="78"/>
      <c r="AZ118" s="78"/>
      <c r="BA118" s="78"/>
      <c r="BB118" s="78"/>
      <c r="BC118" s="78"/>
      <c r="BD118" s="78"/>
      <c r="BE118" s="78"/>
      <c r="BF118" s="78"/>
      <c r="BG118" s="78"/>
      <c r="BH118" s="78"/>
      <c r="BI118" s="78"/>
      <c r="BJ118" s="78"/>
    </row>
    <row r="119" spans="1:63" s="52" customFormat="1">
      <c r="A119" s="60"/>
      <c r="F119" s="137"/>
      <c r="G119" s="62"/>
      <c r="AH119" s="55"/>
      <c r="AI119" s="66"/>
    </row>
    <row r="120" spans="1:63" s="82" customFormat="1">
      <c r="A120" s="380" t="s">
        <v>94</v>
      </c>
      <c r="B120" s="380"/>
      <c r="C120" s="380"/>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row>
    <row r="121" spans="1:63" s="82" customFormat="1">
      <c r="A121" s="380"/>
      <c r="B121" s="380"/>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row>
    <row r="122" spans="1:63" s="82" customFormat="1">
      <c r="A122" s="380"/>
      <c r="B122" s="380"/>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row>
    <row r="123" spans="1:63" s="52" customFormat="1">
      <c r="F123" s="137"/>
      <c r="G123" s="62"/>
      <c r="AH123" s="55"/>
      <c r="AI123" s="66"/>
    </row>
    <row r="124" spans="1:63" s="52" customFormat="1">
      <c r="A124" s="387">
        <v>1</v>
      </c>
      <c r="B124" s="387"/>
      <c r="D124" s="52" t="s">
        <v>95</v>
      </c>
      <c r="F124" s="137"/>
      <c r="G124" s="62"/>
      <c r="W124" s="138"/>
      <c r="AA124" s="301" t="s">
        <v>14</v>
      </c>
      <c r="AB124" s="475">
        <f>X95</f>
        <v>0</v>
      </c>
      <c r="AC124" s="475"/>
      <c r="AD124" s="475"/>
      <c r="AE124" s="475"/>
      <c r="AH124" s="55"/>
      <c r="AI124" s="66"/>
    </row>
    <row r="125" spans="1:63" s="52" customFormat="1">
      <c r="F125" s="137"/>
      <c r="G125" s="62"/>
      <c r="AH125" s="55"/>
      <c r="AI125" s="66"/>
    </row>
    <row r="126" spans="1:63" s="52" customFormat="1">
      <c r="A126" s="387">
        <v>2</v>
      </c>
      <c r="B126" s="387"/>
      <c r="D126" s="52" t="s">
        <v>96</v>
      </c>
      <c r="F126" s="137"/>
      <c r="G126" s="62"/>
      <c r="AA126" s="301" t="s">
        <v>15</v>
      </c>
      <c r="AB126" s="475">
        <f>X107</f>
        <v>0</v>
      </c>
      <c r="AC126" s="475"/>
      <c r="AD126" s="475"/>
      <c r="AE126" s="475"/>
      <c r="AH126" s="55"/>
      <c r="AI126" s="66"/>
    </row>
    <row r="127" spans="1:63" s="52" customFormat="1">
      <c r="F127" s="137"/>
      <c r="G127" s="62"/>
      <c r="Z127" s="139"/>
      <c r="AA127" s="139"/>
      <c r="AB127" s="139"/>
      <c r="AH127" s="55"/>
      <c r="AI127" s="66"/>
    </row>
    <row r="128" spans="1:63" s="52" customFormat="1">
      <c r="A128" s="387">
        <v>3</v>
      </c>
      <c r="B128" s="387"/>
      <c r="D128" s="52" t="s">
        <v>17</v>
      </c>
      <c r="F128" s="137"/>
      <c r="G128" s="62"/>
      <c r="Q128" s="140" t="str">
        <f>IF(AB124&gt;=AB126,"X","")</f>
        <v>X</v>
      </c>
      <c r="R128" s="60" t="s">
        <v>97</v>
      </c>
      <c r="W128" s="141" t="str">
        <f>IF(AB124&lt;AB126,"X","")</f>
        <v/>
      </c>
      <c r="X128" s="52" t="s">
        <v>228</v>
      </c>
      <c r="Z128" s="139"/>
      <c r="AA128" s="139"/>
      <c r="AB128" s="139"/>
      <c r="AH128" s="55"/>
      <c r="AI128" s="66"/>
    </row>
    <row r="129" spans="1:63" s="52" customFormat="1">
      <c r="A129" s="142"/>
      <c r="B129" s="142"/>
      <c r="F129" s="137"/>
      <c r="G129" s="62"/>
      <c r="Q129" s="138"/>
      <c r="R129" s="60"/>
      <c r="W129" s="143"/>
      <c r="Z129" s="139"/>
      <c r="AA129" s="139"/>
      <c r="AB129" s="139"/>
      <c r="AH129" s="55"/>
      <c r="AI129" s="66"/>
    </row>
    <row r="130" spans="1:63" s="2" customFormat="1" ht="15.75">
      <c r="A130" s="22"/>
      <c r="B130" s="22"/>
      <c r="C130" s="23"/>
      <c r="D130" s="24"/>
      <c r="E130" s="24"/>
      <c r="F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5"/>
      <c r="AG130" s="24"/>
      <c r="AK130" s="38"/>
    </row>
    <row r="131" spans="1:63">
      <c r="AD131" s="1"/>
      <c r="AG131" s="17" t="s">
        <v>198</v>
      </c>
    </row>
    <row r="132" spans="1:63" ht="6" customHeight="1">
      <c r="AD132" s="1"/>
      <c r="AG132" s="17"/>
    </row>
    <row r="133" spans="1:63" s="49" customFormat="1" ht="21.95" customHeight="1">
      <c r="A133" s="377" t="s">
        <v>92</v>
      </c>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77"/>
      <c r="AL133" s="377"/>
      <c r="AM133" s="377"/>
      <c r="AN133" s="377"/>
      <c r="AO133" s="377"/>
      <c r="AP133" s="377"/>
      <c r="AQ133" s="377"/>
      <c r="AR133" s="377"/>
      <c r="AS133" s="47"/>
      <c r="AT133" s="48"/>
      <c r="AU133" s="48"/>
      <c r="AV133" s="48"/>
      <c r="AW133" s="48"/>
      <c r="AX133" s="48"/>
      <c r="AY133" s="48"/>
      <c r="AZ133" s="48"/>
      <c r="BA133" s="48"/>
      <c r="BB133" s="48"/>
      <c r="BC133" s="48"/>
      <c r="BD133" s="48"/>
      <c r="BE133" s="48"/>
      <c r="BF133" s="48"/>
      <c r="BG133" s="48"/>
      <c r="BH133" s="48"/>
      <c r="BI133" s="48"/>
      <c r="BJ133" s="48"/>
      <c r="BK133" s="48"/>
    </row>
    <row r="134" spans="1:63" s="2" customFormat="1" ht="15.75">
      <c r="A134" s="22"/>
      <c r="B134" s="22"/>
      <c r="C134" s="23"/>
      <c r="D134" s="24"/>
      <c r="E134" s="24"/>
      <c r="F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5"/>
      <c r="AG134" s="24"/>
      <c r="AK134" s="38"/>
    </row>
    <row r="135" spans="1:63" ht="10.15" customHeight="1">
      <c r="AB135" s="1"/>
      <c r="AH135" s="16"/>
      <c r="AI135" s="13"/>
      <c r="AJ135" s="9"/>
    </row>
    <row r="136" spans="1:63" s="132" customFormat="1" ht="17.25">
      <c r="A136" s="130" t="s">
        <v>183</v>
      </c>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3"/>
      <c r="AJ136" s="135"/>
    </row>
    <row r="137" spans="1:63" s="52" customFormat="1" ht="10.15" customHeight="1">
      <c r="C137" s="53"/>
      <c r="AH137" s="55"/>
      <c r="AI137" s="66"/>
    </row>
    <row r="138" spans="1:63" s="52" customFormat="1" ht="15" customHeight="1">
      <c r="A138" s="374" t="s">
        <v>184</v>
      </c>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113"/>
      <c r="AK138" s="52" t="s">
        <v>204</v>
      </c>
    </row>
    <row r="139" spans="1:63" s="52" customFormat="1">
      <c r="A139" s="374"/>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113"/>
    </row>
    <row r="140" spans="1:63" s="52" customFormat="1">
      <c r="A140" s="374"/>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113"/>
    </row>
    <row r="141" spans="1:63" s="52" customFormat="1">
      <c r="B141" s="461" t="s">
        <v>10</v>
      </c>
      <c r="C141" s="461"/>
      <c r="D141" s="370" t="s">
        <v>108</v>
      </c>
      <c r="E141" s="370"/>
      <c r="F141" s="370"/>
      <c r="G141" s="370"/>
      <c r="H141" s="370"/>
      <c r="I141" s="370"/>
      <c r="J141" s="370"/>
      <c r="K141" s="370"/>
      <c r="L141" s="370"/>
      <c r="M141" s="370"/>
      <c r="N141" s="370"/>
      <c r="O141" s="370"/>
      <c r="P141" s="370"/>
      <c r="Q141" s="370"/>
      <c r="R141" s="370"/>
      <c r="AG141" s="66"/>
      <c r="AH141" s="88"/>
    </row>
    <row r="142" spans="1:63" s="52" customFormat="1">
      <c r="F142" s="88"/>
      <c r="G142" s="88"/>
      <c r="H142" s="88"/>
      <c r="I142" s="88"/>
      <c r="AG142" s="66"/>
      <c r="AH142" s="88"/>
    </row>
    <row r="143" spans="1:63" s="52" customFormat="1" ht="15" customHeight="1">
      <c r="A143" s="373" t="s">
        <v>223</v>
      </c>
      <c r="B143" s="373"/>
      <c r="C143" s="373"/>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58"/>
    </row>
    <row r="144" spans="1:63" s="52" customFormat="1">
      <c r="A144" s="373"/>
      <c r="B144" s="373"/>
      <c r="C144" s="373"/>
      <c r="D144" s="373"/>
      <c r="E144" s="373"/>
      <c r="F144" s="373"/>
      <c r="G144" s="373"/>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58"/>
    </row>
    <row r="145" spans="1:39" s="52" customFormat="1" ht="10.15" customHeight="1">
      <c r="C145" s="53"/>
      <c r="AH145" s="55"/>
      <c r="AI145" s="66"/>
    </row>
    <row r="146" spans="1:39" s="52" customFormat="1" ht="15.95" customHeight="1">
      <c r="A146" s="387">
        <v>1</v>
      </c>
      <c r="B146" s="387"/>
      <c r="C146" s="144"/>
      <c r="D146" s="145" t="s">
        <v>98</v>
      </c>
      <c r="E146" s="145"/>
      <c r="I146" s="146"/>
      <c r="J146" s="146"/>
      <c r="K146" s="146"/>
      <c r="L146" s="146"/>
      <c r="Q146" s="147"/>
      <c r="R146" s="147"/>
      <c r="W146" s="147"/>
      <c r="X146" s="147"/>
      <c r="AA146" s="302" t="s">
        <v>14</v>
      </c>
      <c r="AB146" s="389">
        <f>X109</f>
        <v>0</v>
      </c>
      <c r="AC146" s="389"/>
      <c r="AD146" s="389"/>
      <c r="AE146" s="389"/>
      <c r="AF146" s="148" t="s">
        <v>20</v>
      </c>
      <c r="AG146" s="149"/>
      <c r="AM146" s="150"/>
    </row>
    <row r="147" spans="1:39" s="52" customFormat="1">
      <c r="A147" s="142"/>
      <c r="B147" s="142"/>
      <c r="C147" s="87"/>
      <c r="D147" s="113"/>
      <c r="E147" s="113"/>
      <c r="H147" s="113"/>
      <c r="I147" s="113"/>
      <c r="J147" s="113"/>
      <c r="K147" s="113"/>
      <c r="L147" s="113"/>
      <c r="M147" s="113"/>
      <c r="N147" s="113"/>
      <c r="O147" s="113"/>
      <c r="P147" s="113"/>
      <c r="Q147" s="113"/>
      <c r="R147" s="113"/>
      <c r="S147" s="113"/>
      <c r="T147" s="113"/>
      <c r="U147" s="113"/>
      <c r="V147" s="113"/>
      <c r="W147" s="113"/>
      <c r="X147" s="113"/>
      <c r="Z147" s="113"/>
      <c r="AA147" s="113"/>
      <c r="AB147" s="113"/>
      <c r="AD147" s="113"/>
      <c r="AE147" s="113"/>
      <c r="AF147" s="113"/>
      <c r="AG147" s="113"/>
    </row>
    <row r="148" spans="1:39" s="52" customFormat="1" ht="15.95" customHeight="1">
      <c r="A148" s="387">
        <v>2</v>
      </c>
      <c r="B148" s="387"/>
      <c r="C148" s="144"/>
      <c r="D148" s="145" t="s">
        <v>99</v>
      </c>
      <c r="E148" s="145"/>
      <c r="I148" s="146"/>
      <c r="J148" s="146"/>
      <c r="K148" s="146"/>
      <c r="L148" s="146"/>
      <c r="Q148" s="147"/>
      <c r="R148" s="147"/>
      <c r="W148" s="147"/>
      <c r="X148" s="147"/>
      <c r="AA148" s="302" t="s">
        <v>15</v>
      </c>
      <c r="AB148" s="451">
        <f>AF109</f>
        <v>0</v>
      </c>
      <c r="AC148" s="452"/>
      <c r="AD148" s="452"/>
      <c r="AE148" s="453"/>
      <c r="AF148" s="148" t="s">
        <v>178</v>
      </c>
      <c r="AG148" s="149"/>
      <c r="AM148" s="150"/>
    </row>
    <row r="149" spans="1:39" s="52" customFormat="1">
      <c r="A149" s="142"/>
      <c r="B149" s="142"/>
      <c r="C149" s="87"/>
      <c r="D149" s="113"/>
      <c r="E149" s="113"/>
      <c r="H149" s="113"/>
      <c r="I149" s="113"/>
      <c r="J149" s="113"/>
      <c r="K149" s="113"/>
      <c r="L149" s="113"/>
      <c r="M149" s="113"/>
      <c r="N149" s="113"/>
      <c r="O149" s="113"/>
      <c r="P149" s="113"/>
      <c r="Q149" s="113"/>
      <c r="R149" s="113"/>
      <c r="S149" s="113"/>
      <c r="T149" s="113"/>
      <c r="U149" s="113"/>
      <c r="V149" s="113"/>
      <c r="W149" s="113"/>
      <c r="X149" s="113"/>
      <c r="Z149" s="113"/>
      <c r="AA149" s="113"/>
      <c r="AB149" s="113"/>
      <c r="AD149" s="113"/>
      <c r="AE149" s="113"/>
      <c r="AF149" s="113"/>
      <c r="AG149" s="113"/>
    </row>
    <row r="150" spans="1:39" s="52" customFormat="1" ht="15.95" customHeight="1">
      <c r="A150" s="387">
        <v>3</v>
      </c>
      <c r="B150" s="387"/>
      <c r="C150" s="146"/>
      <c r="D150" s="90" t="s">
        <v>100</v>
      </c>
      <c r="E150" s="90"/>
      <c r="G150" s="151"/>
      <c r="H150" s="151"/>
      <c r="I150" s="152"/>
      <c r="J150" s="90"/>
      <c r="K150" s="90"/>
      <c r="M150" s="90"/>
      <c r="N150" s="153"/>
      <c r="O150" s="153"/>
      <c r="P150" s="153"/>
      <c r="Q150" s="153"/>
      <c r="R150" s="153"/>
      <c r="S150" s="153"/>
      <c r="T150" s="153"/>
      <c r="X150" s="154"/>
      <c r="AA150" s="302" t="s">
        <v>16</v>
      </c>
      <c r="AB150" s="429">
        <v>0</v>
      </c>
      <c r="AC150" s="429"/>
      <c r="AD150" s="429"/>
      <c r="AE150" s="429"/>
      <c r="AF150" s="148" t="s">
        <v>79</v>
      </c>
    </row>
    <row r="151" spans="1:39" s="52" customFormat="1">
      <c r="A151" s="142"/>
      <c r="B151" s="142"/>
      <c r="C151" s="87"/>
      <c r="D151" s="113"/>
      <c r="E151" s="113"/>
      <c r="H151" s="113"/>
      <c r="I151" s="113"/>
      <c r="J151" s="113"/>
      <c r="K151" s="113"/>
      <c r="L151" s="113"/>
      <c r="M151" s="113"/>
      <c r="N151" s="113"/>
      <c r="O151" s="113"/>
      <c r="P151" s="113"/>
      <c r="Q151" s="113"/>
      <c r="R151" s="155"/>
      <c r="S151" s="113"/>
      <c r="T151" s="113"/>
      <c r="U151" s="113"/>
      <c r="V151" s="113"/>
      <c r="W151" s="113"/>
      <c r="X151" s="113"/>
      <c r="Z151" s="113"/>
      <c r="AA151" s="113"/>
      <c r="AB151" s="113"/>
      <c r="AD151" s="113"/>
      <c r="AE151" s="113"/>
      <c r="AF151" s="113"/>
      <c r="AG151" s="113"/>
    </row>
    <row r="152" spans="1:39" s="52" customFormat="1">
      <c r="A152" s="387">
        <v>4</v>
      </c>
      <c r="B152" s="387"/>
      <c r="C152" s="87"/>
      <c r="D152" s="432" t="s">
        <v>101</v>
      </c>
      <c r="E152" s="432"/>
      <c r="F152" s="432"/>
      <c r="G152" s="432"/>
      <c r="H152" s="432"/>
      <c r="I152" s="432"/>
      <c r="J152" s="432"/>
      <c r="K152" s="432"/>
      <c r="L152" s="432"/>
      <c r="M152" s="432"/>
      <c r="N152" s="432"/>
      <c r="O152" s="432"/>
      <c r="P152" s="432"/>
      <c r="Q152" s="432"/>
      <c r="R152" s="432"/>
      <c r="S152" s="432"/>
      <c r="T152" s="432"/>
      <c r="U152" s="432"/>
      <c r="V152" s="432"/>
      <c r="W152" s="432"/>
      <c r="X152" s="432"/>
      <c r="Y152" s="432"/>
      <c r="AA152" s="302" t="s">
        <v>18</v>
      </c>
      <c r="AB152" s="480">
        <v>0</v>
      </c>
      <c r="AC152" s="480"/>
      <c r="AD152" s="480"/>
      <c r="AE152" s="480"/>
      <c r="AF152" s="156" t="s">
        <v>77</v>
      </c>
      <c r="AG152" s="113"/>
      <c r="AH152" s="113"/>
      <c r="AI152" s="58"/>
    </row>
    <row r="153" spans="1:39" s="52" customFormat="1">
      <c r="A153" s="142"/>
      <c r="B153" s="142"/>
      <c r="C153" s="87"/>
      <c r="D153" s="432"/>
      <c r="E153" s="432"/>
      <c r="F153" s="432"/>
      <c r="G153" s="432"/>
      <c r="H153" s="432"/>
      <c r="I153" s="432"/>
      <c r="J153" s="432"/>
      <c r="K153" s="432"/>
      <c r="L153" s="432"/>
      <c r="M153" s="432"/>
      <c r="N153" s="432"/>
      <c r="O153" s="432"/>
      <c r="P153" s="432"/>
      <c r="Q153" s="432"/>
      <c r="R153" s="432"/>
      <c r="S153" s="432"/>
      <c r="T153" s="432"/>
      <c r="U153" s="432"/>
      <c r="V153" s="432"/>
      <c r="W153" s="432"/>
      <c r="X153" s="432"/>
      <c r="Y153" s="432"/>
      <c r="Z153" s="113"/>
      <c r="AA153" s="113"/>
      <c r="AB153" s="113"/>
      <c r="AD153" s="113"/>
      <c r="AE153" s="113"/>
      <c r="AF153" s="113"/>
      <c r="AG153" s="113"/>
    </row>
    <row r="154" spans="1:39" s="52" customFormat="1" ht="15.95" customHeight="1">
      <c r="B154" s="146"/>
      <c r="C154" s="144"/>
      <c r="J154" s="90"/>
      <c r="K154" s="90"/>
      <c r="M154" s="90"/>
      <c r="O154" s="157"/>
      <c r="P154" s="157"/>
      <c r="Q154" s="157"/>
      <c r="R154" s="157"/>
      <c r="S154" s="157"/>
      <c r="T154" s="157"/>
      <c r="U154" s="157"/>
    </row>
    <row r="155" spans="1:39" s="52" customFormat="1" ht="15.95" customHeight="1">
      <c r="A155" s="387">
        <v>5</v>
      </c>
      <c r="B155" s="387"/>
      <c r="C155" s="144"/>
      <c r="D155" s="145" t="s">
        <v>211</v>
      </c>
      <c r="E155" s="145"/>
      <c r="I155" s="146"/>
      <c r="J155" s="146"/>
      <c r="K155" s="146"/>
      <c r="L155" s="146"/>
      <c r="Q155" s="147"/>
      <c r="R155" s="147"/>
      <c r="W155" s="147"/>
      <c r="X155" s="147"/>
      <c r="AA155" s="302" t="s">
        <v>21</v>
      </c>
      <c r="AB155" s="388" t="e">
        <f>AB146/AB150</f>
        <v>#DIV/0!</v>
      </c>
      <c r="AC155" s="388"/>
      <c r="AD155" s="388"/>
      <c r="AE155" s="388"/>
      <c r="AF155" s="148" t="s">
        <v>78</v>
      </c>
      <c r="AG155" s="149"/>
      <c r="AM155" s="150"/>
    </row>
    <row r="156" spans="1:39" s="52" customFormat="1">
      <c r="A156" s="142"/>
      <c r="B156" s="142"/>
      <c r="C156" s="87"/>
      <c r="D156" s="113"/>
      <c r="E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58"/>
      <c r="AG156" s="113"/>
    </row>
    <row r="157" spans="1:39" s="52" customFormat="1" ht="15.95" customHeight="1">
      <c r="A157" s="387">
        <v>6</v>
      </c>
      <c r="B157" s="387"/>
      <c r="C157" s="144"/>
      <c r="D157" s="145" t="s">
        <v>210</v>
      </c>
      <c r="E157" s="145"/>
      <c r="I157" s="146"/>
      <c r="J157" s="146"/>
      <c r="K157" s="146"/>
      <c r="L157" s="146"/>
      <c r="Q157" s="147"/>
      <c r="R157" s="147"/>
      <c r="W157" s="147"/>
      <c r="X157" s="147"/>
      <c r="AA157" s="302" t="s">
        <v>22</v>
      </c>
      <c r="AB157" s="457" t="e">
        <f>AB148/AB150</f>
        <v>#DIV/0!</v>
      </c>
      <c r="AC157" s="458"/>
      <c r="AD157" s="458"/>
      <c r="AE157" s="459"/>
      <c r="AF157" s="148" t="s">
        <v>208</v>
      </c>
      <c r="AG157" s="149"/>
      <c r="AM157" s="150"/>
    </row>
    <row r="158" spans="1:39" s="66" customFormat="1" ht="8.1" customHeight="1">
      <c r="A158" s="158"/>
      <c r="B158" s="158"/>
      <c r="C158" s="158"/>
      <c r="D158" s="158"/>
      <c r="E158" s="158"/>
      <c r="G158" s="158"/>
      <c r="H158" s="158"/>
      <c r="I158" s="158"/>
      <c r="J158" s="1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row>
    <row r="159" spans="1:39" s="69" customFormat="1" ht="15.75" customHeight="1">
      <c r="D159" s="373" t="s">
        <v>222</v>
      </c>
      <c r="E159" s="373"/>
      <c r="F159" s="373"/>
      <c r="G159" s="373"/>
      <c r="H159" s="373"/>
      <c r="I159" s="373"/>
      <c r="J159" s="373"/>
      <c r="K159" s="373"/>
      <c r="L159" s="373"/>
      <c r="M159" s="373"/>
      <c r="N159" s="373"/>
      <c r="O159" s="373"/>
      <c r="P159" s="373"/>
      <c r="Q159" s="373"/>
      <c r="R159" s="373"/>
      <c r="S159" s="373"/>
      <c r="T159" s="373"/>
      <c r="U159" s="373"/>
      <c r="V159" s="373"/>
      <c r="W159" s="373"/>
      <c r="X159" s="373"/>
      <c r="Y159" s="373"/>
      <c r="Z159" s="373"/>
      <c r="AA159" s="159"/>
      <c r="AB159" s="159"/>
      <c r="AC159" s="159"/>
      <c r="AD159" s="159"/>
      <c r="AE159" s="159"/>
      <c r="AF159" s="159"/>
      <c r="AG159" s="159"/>
      <c r="AH159" s="159"/>
      <c r="AI159" s="159"/>
      <c r="AJ159" s="159"/>
    </row>
    <row r="160" spans="1:39" s="52" customFormat="1">
      <c r="A160" s="142"/>
      <c r="B160" s="142"/>
      <c r="C160" s="87"/>
      <c r="D160" s="373"/>
      <c r="E160" s="373"/>
      <c r="F160" s="373"/>
      <c r="G160" s="373"/>
      <c r="H160" s="373"/>
      <c r="I160" s="373"/>
      <c r="J160" s="373"/>
      <c r="K160" s="373"/>
      <c r="L160" s="373"/>
      <c r="M160" s="373"/>
      <c r="N160" s="373"/>
      <c r="O160" s="373"/>
      <c r="P160" s="373"/>
      <c r="Q160" s="373"/>
      <c r="R160" s="373"/>
      <c r="S160" s="373"/>
      <c r="T160" s="373"/>
      <c r="U160" s="373"/>
      <c r="V160" s="373"/>
      <c r="W160" s="373"/>
      <c r="X160" s="373"/>
      <c r="Y160" s="373"/>
      <c r="Z160" s="373"/>
      <c r="AA160" s="113"/>
      <c r="AB160" s="113"/>
      <c r="AC160" s="113"/>
      <c r="AD160" s="113"/>
      <c r="AE160" s="113"/>
      <c r="AF160" s="58"/>
      <c r="AG160" s="113"/>
    </row>
    <row r="161" spans="1:63" s="52" customFormat="1">
      <c r="A161" s="142"/>
      <c r="B161" s="142"/>
      <c r="C161" s="87"/>
      <c r="D161" s="113"/>
      <c r="E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58"/>
      <c r="AG161" s="113"/>
    </row>
    <row r="162" spans="1:63" s="69" customFormat="1" ht="18" customHeight="1">
      <c r="A162" s="387">
        <v>7</v>
      </c>
      <c r="B162" s="387"/>
      <c r="C162" s="158"/>
      <c r="D162" s="148" t="s">
        <v>209</v>
      </c>
      <c r="E162" s="66"/>
      <c r="H162" s="160"/>
      <c r="I162" s="160"/>
      <c r="J162" s="160"/>
      <c r="L162" s="160"/>
      <c r="M162" s="160"/>
      <c r="N162" s="160"/>
      <c r="O162" s="160"/>
      <c r="P162" s="160"/>
      <c r="Q162" s="160"/>
      <c r="R162" s="160"/>
      <c r="T162" s="66"/>
      <c r="V162" s="66"/>
      <c r="W162" s="66"/>
      <c r="X162" s="66"/>
      <c r="Y162" s="66"/>
      <c r="Z162" s="66"/>
      <c r="AA162" s="72"/>
      <c r="AB162" s="66"/>
      <c r="AC162" s="66"/>
      <c r="AH162" s="161"/>
    </row>
    <row r="163" spans="1:63" s="69" customFormat="1" ht="6" customHeight="1">
      <c r="A163" s="158"/>
      <c r="B163" s="158"/>
      <c r="C163" s="158"/>
      <c r="F163" s="158"/>
      <c r="G163" s="158"/>
      <c r="H163" s="158"/>
      <c r="I163" s="158"/>
      <c r="J163" s="158"/>
      <c r="K163" s="158"/>
      <c r="L163" s="158"/>
      <c r="M163" s="158"/>
      <c r="N163" s="158"/>
      <c r="O163" s="158"/>
      <c r="P163" s="158"/>
      <c r="Q163" s="158"/>
      <c r="R163" s="158"/>
      <c r="T163" s="66"/>
      <c r="V163" s="66"/>
      <c r="W163" s="66"/>
      <c r="X163" s="66"/>
      <c r="Y163" s="66"/>
      <c r="Z163" s="66"/>
      <c r="AA163" s="72"/>
      <c r="AB163" s="66"/>
      <c r="AC163" s="66"/>
      <c r="AD163" s="162"/>
      <c r="AE163" s="162"/>
      <c r="AF163" s="162"/>
      <c r="AH163" s="161"/>
    </row>
    <row r="164" spans="1:63" s="69" customFormat="1">
      <c r="A164" s="158"/>
      <c r="B164" s="158"/>
      <c r="C164" s="158"/>
      <c r="F164" s="72" t="s">
        <v>109</v>
      </c>
      <c r="G164" s="158"/>
      <c r="H164" s="158"/>
      <c r="I164" s="158"/>
      <c r="J164" s="158"/>
      <c r="K164" s="158"/>
      <c r="L164" s="158"/>
      <c r="M164" s="158"/>
      <c r="N164" s="158"/>
      <c r="O164" s="158"/>
      <c r="P164" s="158"/>
      <c r="Q164" s="158"/>
      <c r="V164" s="66"/>
      <c r="W164" s="66"/>
      <c r="X164" s="66"/>
      <c r="Y164" s="66"/>
      <c r="Z164" s="66"/>
      <c r="AA164" s="302" t="s">
        <v>23</v>
      </c>
      <c r="AB164" s="454" t="e">
        <f>CEILING((0.5*AB152)/AB157,0.25)</f>
        <v>#DIV/0!</v>
      </c>
      <c r="AC164" s="455"/>
      <c r="AD164" s="455"/>
      <c r="AE164" s="456"/>
      <c r="AF164" s="163" t="s">
        <v>77</v>
      </c>
    </row>
    <row r="165" spans="1:63" s="69" customFormat="1" ht="6" customHeight="1">
      <c r="A165" s="158"/>
      <c r="B165" s="158"/>
      <c r="C165" s="158"/>
      <c r="F165" s="158"/>
      <c r="G165" s="158"/>
      <c r="H165" s="158"/>
      <c r="I165" s="158"/>
      <c r="J165" s="158"/>
      <c r="K165" s="158"/>
      <c r="L165" s="158"/>
      <c r="M165" s="158"/>
      <c r="N165" s="158"/>
      <c r="O165" s="158"/>
      <c r="P165" s="158"/>
      <c r="Q165" s="158"/>
      <c r="R165" s="158"/>
      <c r="T165" s="66"/>
      <c r="V165" s="66"/>
      <c r="W165" s="66"/>
      <c r="X165" s="66"/>
      <c r="Y165" s="66"/>
      <c r="Z165" s="66"/>
      <c r="AA165" s="72"/>
      <c r="AB165" s="66"/>
      <c r="AC165" s="66"/>
      <c r="AD165" s="162"/>
      <c r="AE165" s="162"/>
      <c r="AF165" s="162"/>
      <c r="AH165" s="161"/>
    </row>
    <row r="166" spans="1:63" s="69" customFormat="1">
      <c r="A166" s="158"/>
      <c r="B166" s="158"/>
      <c r="C166" s="158"/>
      <c r="F166" s="72" t="s">
        <v>110</v>
      </c>
      <c r="G166" s="158"/>
      <c r="H166" s="158"/>
      <c r="I166" s="158"/>
      <c r="J166" s="158"/>
      <c r="K166" s="158"/>
      <c r="L166" s="158"/>
      <c r="M166" s="158"/>
      <c r="N166" s="158"/>
      <c r="O166" s="158"/>
      <c r="P166" s="158"/>
      <c r="Q166" s="158"/>
      <c r="V166" s="66"/>
      <c r="W166" s="66"/>
      <c r="X166" s="66"/>
      <c r="Y166" s="66"/>
      <c r="Z166" s="66"/>
      <c r="AA166" s="302" t="s">
        <v>24</v>
      </c>
      <c r="AB166" s="454" t="e">
        <f>CEILING(AB152/AB157,0.25)</f>
        <v>#DIV/0!</v>
      </c>
      <c r="AC166" s="455"/>
      <c r="AD166" s="455"/>
      <c r="AE166" s="456"/>
      <c r="AF166" s="163" t="s">
        <v>77</v>
      </c>
    </row>
    <row r="167" spans="1:63" s="66" customFormat="1" ht="8.1" customHeight="1">
      <c r="A167" s="158"/>
      <c r="B167" s="158"/>
      <c r="C167" s="158"/>
      <c r="D167" s="158"/>
      <c r="E167" s="158"/>
      <c r="G167" s="158"/>
      <c r="H167" s="158"/>
      <c r="I167" s="158"/>
      <c r="J167" s="1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row>
    <row r="168" spans="1:63" s="69" customFormat="1" ht="16.5" customHeight="1">
      <c r="D168" s="373" t="s">
        <v>221</v>
      </c>
      <c r="E168" s="373"/>
      <c r="F168" s="373"/>
      <c r="G168" s="373"/>
      <c r="H168" s="373"/>
      <c r="I168" s="373"/>
      <c r="J168" s="373"/>
      <c r="K168" s="373"/>
      <c r="L168" s="373"/>
      <c r="M168" s="373"/>
      <c r="N168" s="373"/>
      <c r="O168" s="373"/>
      <c r="P168" s="373"/>
      <c r="Q168" s="373"/>
      <c r="R168" s="373"/>
      <c r="S168" s="373"/>
      <c r="T168" s="373"/>
      <c r="U168" s="373"/>
      <c r="V168" s="373"/>
      <c r="W168" s="373"/>
      <c r="X168" s="373"/>
      <c r="Y168" s="373"/>
      <c r="Z168" s="58"/>
      <c r="AA168" s="58"/>
      <c r="AB168" s="58"/>
      <c r="AC168" s="58"/>
      <c r="AD168" s="58"/>
      <c r="AE168" s="58"/>
      <c r="AF168" s="58"/>
      <c r="AG168" s="58"/>
      <c r="AH168" s="58"/>
      <c r="AI168" s="58"/>
      <c r="AJ168" s="159"/>
    </row>
    <row r="169" spans="1:63" s="52" customFormat="1">
      <c r="A169" s="142"/>
      <c r="B169" s="142"/>
      <c r="C169" s="87"/>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c r="Z169" s="58"/>
      <c r="AA169" s="58"/>
      <c r="AB169" s="58"/>
      <c r="AC169" s="58"/>
      <c r="AD169" s="58"/>
      <c r="AE169" s="58"/>
      <c r="AF169" s="58"/>
      <c r="AG169" s="58"/>
      <c r="AH169" s="58"/>
      <c r="AI169" s="58"/>
    </row>
    <row r="170" spans="1:63" s="66" customFormat="1">
      <c r="A170" s="158"/>
      <c r="B170" s="158"/>
      <c r="C170" s="158"/>
      <c r="D170" s="158"/>
      <c r="E170" s="158"/>
      <c r="G170" s="158"/>
      <c r="H170" s="158"/>
      <c r="I170" s="158"/>
      <c r="J170" s="1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row>
    <row r="171" spans="1:63" s="60" customFormat="1">
      <c r="A171" s="387">
        <v>8</v>
      </c>
      <c r="B171" s="387"/>
      <c r="C171" s="164"/>
      <c r="D171" s="165" t="s">
        <v>213</v>
      </c>
      <c r="E171" s="165"/>
      <c r="F171" s="166"/>
      <c r="G171" s="166"/>
      <c r="H171" s="166"/>
      <c r="I171" s="166"/>
      <c r="J171" s="166"/>
      <c r="K171" s="166"/>
      <c r="L171" s="166"/>
      <c r="M171" s="166"/>
      <c r="N171" s="166"/>
      <c r="O171" s="166"/>
      <c r="P171" s="166"/>
      <c r="Q171" s="166"/>
      <c r="R171" s="166"/>
      <c r="S171" s="166"/>
      <c r="T171" s="166"/>
      <c r="U171" s="166"/>
      <c r="V171" s="166"/>
      <c r="W171" s="166"/>
      <c r="X171" s="166"/>
      <c r="Y171" s="81"/>
      <c r="Z171" s="166"/>
      <c r="AA171" s="166"/>
      <c r="AB171" s="166"/>
      <c r="AC171" s="166"/>
      <c r="AD171" s="166"/>
      <c r="AE171" s="166"/>
      <c r="AF171" s="166"/>
      <c r="AG171" s="167"/>
      <c r="AH171" s="167"/>
      <c r="AI171" s="167"/>
      <c r="AJ171" s="167"/>
      <c r="AS171" s="78"/>
      <c r="AT171" s="78"/>
      <c r="AU171" s="78"/>
      <c r="AV171" s="78"/>
      <c r="AW171" s="78"/>
      <c r="AX171" s="78"/>
      <c r="AY171" s="78"/>
      <c r="AZ171" s="78"/>
      <c r="BA171" s="78"/>
      <c r="BB171" s="78"/>
      <c r="BC171" s="78"/>
      <c r="BD171" s="78"/>
      <c r="BE171" s="78"/>
      <c r="BF171" s="78"/>
      <c r="BG171" s="78"/>
      <c r="BH171" s="78"/>
      <c r="BI171" s="78"/>
      <c r="BJ171" s="78"/>
    </row>
    <row r="172" spans="1:63" s="60" customFormat="1" ht="7.5" customHeight="1">
      <c r="C172" s="78"/>
      <c r="AK172" s="74"/>
      <c r="AS172" s="78"/>
      <c r="AT172" s="78"/>
      <c r="AU172" s="78"/>
      <c r="AV172" s="78"/>
      <c r="AW172" s="78"/>
      <c r="AX172" s="78"/>
      <c r="AY172" s="78"/>
      <c r="AZ172" s="78"/>
      <c r="BA172" s="78"/>
      <c r="BB172" s="78"/>
      <c r="BC172" s="78"/>
      <c r="BD172" s="78"/>
      <c r="BE172" s="78"/>
      <c r="BF172" s="78"/>
      <c r="BG172" s="78"/>
      <c r="BH172" s="78"/>
      <c r="BI172" s="78"/>
      <c r="BJ172" s="78"/>
    </row>
    <row r="173" spans="1:63" s="60" customFormat="1" ht="15" customHeight="1">
      <c r="A173" s="428">
        <v>8</v>
      </c>
      <c r="B173" s="428"/>
      <c r="C173" s="168"/>
      <c r="D173" s="373" t="s">
        <v>225</v>
      </c>
      <c r="E173" s="373"/>
      <c r="F173" s="373"/>
      <c r="G173" s="373"/>
      <c r="H173" s="373"/>
      <c r="I173" s="373"/>
      <c r="J173" s="373"/>
      <c r="K173" s="373"/>
      <c r="L173" s="373"/>
      <c r="M173" s="373"/>
      <c r="N173" s="373"/>
      <c r="O173" s="373"/>
      <c r="P173" s="373"/>
      <c r="Q173" s="373"/>
      <c r="R173" s="373"/>
      <c r="S173" s="373"/>
      <c r="T173" s="373"/>
      <c r="U173" s="373"/>
      <c r="V173" s="373"/>
      <c r="W173" s="373"/>
      <c r="X173" s="373"/>
      <c r="Y173" s="373"/>
      <c r="Z173" s="373"/>
      <c r="AA173" s="373"/>
      <c r="AB173" s="373"/>
      <c r="AC173" s="373"/>
      <c r="AD173" s="373"/>
      <c r="AE173" s="373"/>
      <c r="AF173" s="373"/>
      <c r="AG173" s="373"/>
      <c r="AH173" s="373"/>
      <c r="AI173" s="373"/>
      <c r="AJ173" s="58"/>
      <c r="AS173" s="78"/>
      <c r="AT173" s="78"/>
      <c r="AU173" s="78"/>
      <c r="AV173" s="78"/>
      <c r="AW173" s="78"/>
      <c r="AX173" s="78"/>
      <c r="AY173" s="78"/>
      <c r="AZ173" s="78"/>
      <c r="BA173" s="78"/>
      <c r="BB173" s="78"/>
      <c r="BC173" s="78"/>
      <c r="BD173" s="78"/>
      <c r="BE173" s="78"/>
      <c r="BF173" s="78"/>
      <c r="BG173" s="78"/>
      <c r="BH173" s="78"/>
      <c r="BI173" s="78"/>
      <c r="BJ173" s="78"/>
    </row>
    <row r="174" spans="1:63" s="60" customFormat="1">
      <c r="A174" s="428"/>
      <c r="B174" s="428"/>
      <c r="C174" s="168"/>
      <c r="D174" s="373"/>
      <c r="E174" s="373"/>
      <c r="F174" s="373"/>
      <c r="G174" s="373"/>
      <c r="H174" s="373"/>
      <c r="I174" s="373"/>
      <c r="J174" s="373"/>
      <c r="K174" s="373"/>
      <c r="L174" s="373"/>
      <c r="M174" s="373"/>
      <c r="N174" s="373"/>
      <c r="O174" s="373"/>
      <c r="P174" s="373"/>
      <c r="Q174" s="373"/>
      <c r="R174" s="373"/>
      <c r="S174" s="373"/>
      <c r="T174" s="373"/>
      <c r="U174" s="373"/>
      <c r="V174" s="373"/>
      <c r="W174" s="373"/>
      <c r="X174" s="373"/>
      <c r="Y174" s="373"/>
      <c r="Z174" s="373"/>
      <c r="AA174" s="373"/>
      <c r="AB174" s="373"/>
      <c r="AC174" s="373"/>
      <c r="AD174" s="373"/>
      <c r="AE174" s="373"/>
      <c r="AF174" s="373"/>
      <c r="AG174" s="373"/>
      <c r="AH174" s="373"/>
      <c r="AI174" s="373"/>
      <c r="AJ174" s="58"/>
      <c r="AS174" s="78"/>
      <c r="AT174" s="78"/>
      <c r="AU174" s="78"/>
      <c r="AV174" s="78"/>
      <c r="AW174" s="78"/>
      <c r="AX174" s="78"/>
      <c r="AY174" s="78"/>
      <c r="AZ174" s="78"/>
      <c r="BA174" s="78"/>
      <c r="BB174" s="78"/>
      <c r="BC174" s="78"/>
      <c r="BD174" s="78"/>
      <c r="BE174" s="78"/>
      <c r="BF174" s="78"/>
      <c r="BG174" s="78"/>
      <c r="BH174" s="78"/>
      <c r="BI174" s="78"/>
      <c r="BJ174" s="78"/>
    </row>
    <row r="175" spans="1:63" s="60" customFormat="1">
      <c r="A175" s="428"/>
      <c r="B175" s="428"/>
      <c r="C175" s="168"/>
      <c r="D175" s="373"/>
      <c r="E175" s="373"/>
      <c r="F175" s="373"/>
      <c r="G175" s="373"/>
      <c r="H175" s="373"/>
      <c r="I175" s="373"/>
      <c r="J175" s="373"/>
      <c r="K175" s="373"/>
      <c r="L175" s="373"/>
      <c r="M175" s="373"/>
      <c r="N175" s="373"/>
      <c r="O175" s="373"/>
      <c r="P175" s="373"/>
      <c r="Q175" s="373"/>
      <c r="R175" s="373"/>
      <c r="S175" s="373"/>
      <c r="T175" s="373"/>
      <c r="U175" s="373"/>
      <c r="V175" s="373"/>
      <c r="W175" s="373"/>
      <c r="X175" s="373"/>
      <c r="Y175" s="373"/>
      <c r="Z175" s="373"/>
      <c r="AA175" s="373"/>
      <c r="AB175" s="373"/>
      <c r="AC175" s="373"/>
      <c r="AD175" s="373"/>
      <c r="AE175" s="373"/>
      <c r="AF175" s="373"/>
      <c r="AG175" s="373"/>
      <c r="AH175" s="373"/>
      <c r="AI175" s="373"/>
      <c r="AJ175" s="58"/>
      <c r="AS175" s="78"/>
      <c r="AT175" s="78"/>
      <c r="AU175" s="78"/>
      <c r="AV175" s="78"/>
      <c r="AW175" s="78"/>
      <c r="AX175" s="78"/>
      <c r="AY175" s="78"/>
      <c r="AZ175" s="78"/>
      <c r="BA175" s="78"/>
      <c r="BB175" s="78"/>
      <c r="BC175" s="78"/>
      <c r="BD175" s="78"/>
      <c r="BE175" s="78"/>
      <c r="BF175" s="78"/>
      <c r="BG175" s="78"/>
      <c r="BH175" s="78"/>
      <c r="BI175" s="78"/>
      <c r="BJ175" s="78"/>
    </row>
    <row r="176" spans="1:63" s="60" customFormat="1">
      <c r="C176" s="78"/>
      <c r="D176" s="90"/>
      <c r="E176" s="90"/>
      <c r="AL176" s="74"/>
      <c r="AT176" s="78"/>
      <c r="AU176" s="78"/>
      <c r="AV176" s="78"/>
      <c r="AW176" s="78"/>
      <c r="AX176" s="78"/>
      <c r="AY176" s="78"/>
      <c r="AZ176" s="78"/>
      <c r="BA176" s="78"/>
      <c r="BB176" s="78"/>
      <c r="BC176" s="78"/>
      <c r="BD176" s="78"/>
      <c r="BE176" s="78"/>
      <c r="BF176" s="78"/>
      <c r="BG176" s="78"/>
      <c r="BH176" s="78"/>
      <c r="BI176" s="78"/>
      <c r="BJ176" s="78"/>
      <c r="BK176" s="78"/>
    </row>
    <row r="177" spans="1:63" s="60" customFormat="1" ht="3.95" customHeight="1">
      <c r="AK177" s="166"/>
      <c r="AL177" s="166"/>
      <c r="AT177" s="78"/>
      <c r="AU177" s="78"/>
      <c r="AV177" s="78"/>
      <c r="AW177" s="78"/>
      <c r="AX177" s="78"/>
      <c r="AY177" s="78"/>
      <c r="AZ177" s="78"/>
      <c r="BA177" s="78"/>
      <c r="BB177" s="78"/>
      <c r="BC177" s="78"/>
      <c r="BD177" s="78"/>
      <c r="BE177" s="78"/>
      <c r="BF177" s="78"/>
      <c r="BG177" s="78"/>
      <c r="BH177" s="78"/>
      <c r="BI177" s="78"/>
      <c r="BJ177" s="78"/>
      <c r="BK177" s="78"/>
    </row>
    <row r="178" spans="1:63" s="60" customFormat="1">
      <c r="A178" s="169"/>
      <c r="B178" s="169"/>
      <c r="C178" s="169"/>
      <c r="D178" s="473">
        <v>0</v>
      </c>
      <c r="E178" s="473"/>
      <c r="F178" s="473"/>
      <c r="G178" s="473"/>
      <c r="H178" s="473"/>
      <c r="I178" s="60" t="s">
        <v>33</v>
      </c>
      <c r="M178" s="477" t="e">
        <f>FLOOR((D178*AB157)/AB152,0.25)</f>
        <v>#DIV/0!</v>
      </c>
      <c r="N178" s="478"/>
      <c r="O178" s="479"/>
      <c r="P178" s="74" t="s">
        <v>111</v>
      </c>
      <c r="W178" s="171"/>
      <c r="X178" s="171"/>
      <c r="Y178" s="171"/>
      <c r="Z178" s="171"/>
      <c r="AK178" s="170"/>
      <c r="AL178" s="166"/>
    </row>
    <row r="179" spans="1:63" s="60" customFormat="1" ht="3.95" customHeight="1">
      <c r="AK179" s="166"/>
      <c r="AL179" s="166"/>
      <c r="AT179" s="78"/>
      <c r="AU179" s="78"/>
      <c r="AV179" s="78"/>
      <c r="AW179" s="78"/>
      <c r="AX179" s="78"/>
      <c r="AY179" s="78"/>
      <c r="AZ179" s="78"/>
      <c r="BA179" s="78"/>
      <c r="BB179" s="78"/>
      <c r="BC179" s="78"/>
      <c r="BD179" s="78"/>
      <c r="BE179" s="78"/>
      <c r="BF179" s="78"/>
      <c r="BG179" s="78"/>
      <c r="BH179" s="78"/>
      <c r="BI179" s="78"/>
      <c r="BJ179" s="78"/>
      <c r="BK179" s="78"/>
    </row>
    <row r="180" spans="1:63" s="60" customFormat="1">
      <c r="C180" s="78"/>
      <c r="AK180" s="74"/>
      <c r="AS180" s="78"/>
      <c r="AT180" s="78"/>
      <c r="AU180" s="78"/>
      <c r="AV180" s="78"/>
      <c r="AW180" s="78"/>
      <c r="AX180" s="78"/>
      <c r="AY180" s="78"/>
      <c r="AZ180" s="78"/>
      <c r="BA180" s="78"/>
      <c r="BB180" s="78"/>
      <c r="BC180" s="78"/>
      <c r="BD180" s="78"/>
      <c r="BE180" s="78"/>
      <c r="BF180" s="78"/>
      <c r="BG180" s="78"/>
      <c r="BH180" s="78"/>
      <c r="BI180" s="78"/>
      <c r="BJ180" s="78"/>
    </row>
    <row r="181" spans="1:63" s="60" customFormat="1" ht="16.5" customHeight="1">
      <c r="A181" s="428"/>
      <c r="B181" s="428"/>
      <c r="C181" s="168"/>
      <c r="D181" s="375" t="s">
        <v>226</v>
      </c>
      <c r="E181" s="375"/>
      <c r="F181" s="375"/>
      <c r="G181" s="375"/>
      <c r="H181" s="375"/>
      <c r="I181" s="375"/>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5"/>
      <c r="AF181" s="375"/>
      <c r="AG181" s="375"/>
      <c r="AH181" s="375"/>
      <c r="AI181" s="375"/>
      <c r="AJ181" s="89"/>
      <c r="AK181" s="89"/>
      <c r="AL181" s="89"/>
      <c r="AM181" s="89"/>
      <c r="AN181" s="89"/>
      <c r="AO181" s="89"/>
      <c r="AP181" s="89"/>
      <c r="AQ181" s="89"/>
      <c r="AT181" s="78"/>
      <c r="AU181" s="78"/>
      <c r="AV181" s="78"/>
      <c r="AW181" s="78"/>
      <c r="AX181" s="78"/>
      <c r="AY181" s="78"/>
      <c r="AZ181" s="78"/>
      <c r="BA181" s="78"/>
      <c r="BB181" s="78"/>
      <c r="BC181" s="78"/>
      <c r="BD181" s="78"/>
      <c r="BE181" s="78"/>
      <c r="BF181" s="78"/>
      <c r="BG181" s="78"/>
      <c r="BH181" s="78"/>
      <c r="BI181" s="78"/>
      <c r="BJ181" s="78"/>
      <c r="BK181" s="78"/>
    </row>
    <row r="182" spans="1:63" s="60" customFormat="1">
      <c r="A182" s="428"/>
      <c r="B182" s="428"/>
      <c r="C182" s="168"/>
      <c r="D182" s="375"/>
      <c r="E182" s="375"/>
      <c r="F182" s="375"/>
      <c r="G182" s="375"/>
      <c r="H182" s="375"/>
      <c r="I182" s="375"/>
      <c r="J182" s="375"/>
      <c r="K182" s="375"/>
      <c r="L182" s="375"/>
      <c r="M182" s="375"/>
      <c r="N182" s="375"/>
      <c r="O182" s="375"/>
      <c r="P182" s="375"/>
      <c r="Q182" s="375"/>
      <c r="R182" s="375"/>
      <c r="S182" s="375"/>
      <c r="T182" s="375"/>
      <c r="U182" s="375"/>
      <c r="V182" s="375"/>
      <c r="W182" s="375"/>
      <c r="X182" s="375"/>
      <c r="Y182" s="375"/>
      <c r="Z182" s="375"/>
      <c r="AA182" s="375"/>
      <c r="AB182" s="375"/>
      <c r="AC182" s="375"/>
      <c r="AD182" s="375"/>
      <c r="AE182" s="375"/>
      <c r="AF182" s="375"/>
      <c r="AG182" s="375"/>
      <c r="AH182" s="375"/>
      <c r="AI182" s="375"/>
      <c r="AJ182" s="89"/>
      <c r="AK182" s="89"/>
      <c r="AL182" s="89"/>
      <c r="AM182" s="89"/>
      <c r="AN182" s="89"/>
      <c r="AO182" s="89"/>
      <c r="AP182" s="89"/>
      <c r="AQ182" s="89"/>
      <c r="AT182" s="78"/>
      <c r="AU182" s="78"/>
      <c r="AV182" s="78"/>
      <c r="AW182" s="78"/>
      <c r="AX182" s="78"/>
      <c r="AY182" s="78"/>
      <c r="AZ182" s="78"/>
      <c r="BA182" s="78"/>
      <c r="BB182" s="78"/>
      <c r="BC182" s="78"/>
      <c r="BD182" s="78"/>
      <c r="BE182" s="78"/>
      <c r="BF182" s="78"/>
      <c r="BG182" s="78"/>
      <c r="BH182" s="78"/>
      <c r="BI182" s="78"/>
      <c r="BJ182" s="78"/>
      <c r="BK182" s="78"/>
    </row>
    <row r="183" spans="1:63" s="60" customFormat="1">
      <c r="A183" s="428"/>
      <c r="B183" s="428"/>
      <c r="C183" s="168"/>
      <c r="D183" s="375"/>
      <c r="E183" s="375"/>
      <c r="F183" s="375"/>
      <c r="G183" s="375"/>
      <c r="H183" s="375"/>
      <c r="I183" s="375"/>
      <c r="J183" s="375"/>
      <c r="K183" s="375"/>
      <c r="L183" s="375"/>
      <c r="M183" s="375"/>
      <c r="N183" s="375"/>
      <c r="O183" s="375"/>
      <c r="P183" s="375"/>
      <c r="Q183" s="375"/>
      <c r="R183" s="375"/>
      <c r="S183" s="375"/>
      <c r="T183" s="375"/>
      <c r="U183" s="375"/>
      <c r="V183" s="375"/>
      <c r="W183" s="375"/>
      <c r="X183" s="375"/>
      <c r="Y183" s="375"/>
      <c r="Z183" s="375"/>
      <c r="AA183" s="375"/>
      <c r="AB183" s="375"/>
      <c r="AC183" s="375"/>
      <c r="AD183" s="375"/>
      <c r="AE183" s="375"/>
      <c r="AF183" s="375"/>
      <c r="AG183" s="375"/>
      <c r="AH183" s="375"/>
      <c r="AI183" s="375"/>
      <c r="AJ183" s="89"/>
      <c r="AK183" s="89"/>
      <c r="AL183" s="89"/>
      <c r="AM183" s="89"/>
      <c r="AN183" s="89"/>
      <c r="AO183" s="89"/>
      <c r="AP183" s="89"/>
      <c r="AQ183" s="89"/>
      <c r="AT183" s="78"/>
      <c r="AU183" s="78"/>
      <c r="AV183" s="78"/>
      <c r="AW183" s="78"/>
      <c r="AX183" s="78"/>
      <c r="AY183" s="78"/>
      <c r="AZ183" s="78"/>
      <c r="BA183" s="78"/>
      <c r="BB183" s="78"/>
      <c r="BC183" s="78"/>
      <c r="BD183" s="78"/>
      <c r="BE183" s="78"/>
      <c r="BF183" s="78"/>
      <c r="BG183" s="78"/>
      <c r="BH183" s="78"/>
      <c r="BI183" s="78"/>
      <c r="BJ183" s="78"/>
      <c r="BK183" s="78"/>
    </row>
    <row r="184" spans="1:63" s="60" customFormat="1">
      <c r="C184" s="78"/>
      <c r="D184" s="375"/>
      <c r="E184" s="375"/>
      <c r="F184" s="375"/>
      <c r="G184" s="375"/>
      <c r="H184" s="375"/>
      <c r="I184" s="375"/>
      <c r="J184" s="375"/>
      <c r="K184" s="375"/>
      <c r="L184" s="375"/>
      <c r="M184" s="375"/>
      <c r="N184" s="375"/>
      <c r="O184" s="375"/>
      <c r="P184" s="375"/>
      <c r="Q184" s="375"/>
      <c r="R184" s="375"/>
      <c r="S184" s="375"/>
      <c r="T184" s="375"/>
      <c r="U184" s="375"/>
      <c r="V184" s="375"/>
      <c r="W184" s="375"/>
      <c r="X184" s="375"/>
      <c r="Y184" s="375"/>
      <c r="Z184" s="375"/>
      <c r="AA184" s="375"/>
      <c r="AB184" s="375"/>
      <c r="AC184" s="375"/>
      <c r="AD184" s="375"/>
      <c r="AE184" s="375"/>
      <c r="AF184" s="375"/>
      <c r="AG184" s="375"/>
      <c r="AH184" s="375"/>
      <c r="AI184" s="375"/>
      <c r="AJ184" s="89"/>
      <c r="AK184" s="89"/>
      <c r="AL184" s="89"/>
      <c r="AM184" s="89"/>
      <c r="AN184" s="89"/>
      <c r="AO184" s="89"/>
      <c r="AP184" s="89"/>
      <c r="AQ184" s="89"/>
      <c r="AT184" s="78"/>
      <c r="AU184" s="78"/>
      <c r="AV184" s="78"/>
      <c r="AW184" s="78"/>
      <c r="AX184" s="78"/>
      <c r="AY184" s="78"/>
      <c r="AZ184" s="78"/>
      <c r="BA184" s="78"/>
      <c r="BB184" s="78"/>
      <c r="BC184" s="78"/>
      <c r="BD184" s="78"/>
      <c r="BE184" s="78"/>
      <c r="BF184" s="78"/>
      <c r="BG184" s="78"/>
      <c r="BH184" s="78"/>
      <c r="BI184" s="78"/>
      <c r="BJ184" s="78"/>
      <c r="BK184" s="78"/>
    </row>
    <row r="185" spans="1:63" s="60" customFormat="1">
      <c r="C185" s="78"/>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T185" s="78"/>
      <c r="AU185" s="78"/>
      <c r="AV185" s="78"/>
      <c r="AW185" s="78"/>
      <c r="AX185" s="78"/>
      <c r="AY185" s="78"/>
      <c r="AZ185" s="78"/>
      <c r="BA185" s="78"/>
      <c r="BB185" s="78"/>
      <c r="BC185" s="78"/>
      <c r="BD185" s="78"/>
      <c r="BE185" s="78"/>
      <c r="BF185" s="78"/>
      <c r="BG185" s="78"/>
      <c r="BH185" s="78"/>
      <c r="BI185" s="78"/>
      <c r="BJ185" s="78"/>
      <c r="BK185" s="78"/>
    </row>
    <row r="186" spans="1:63" s="30" customFormat="1" ht="16.5">
      <c r="C186" s="32"/>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T186" s="32"/>
      <c r="AU186" s="32"/>
      <c r="AV186" s="32"/>
      <c r="AW186" s="32"/>
      <c r="AX186" s="32"/>
      <c r="AY186" s="32"/>
      <c r="AZ186" s="32"/>
      <c r="BA186" s="32"/>
      <c r="BB186" s="32"/>
      <c r="BC186" s="32"/>
      <c r="BD186" s="32"/>
      <c r="BE186" s="32"/>
      <c r="BF186" s="32"/>
      <c r="BG186" s="32"/>
      <c r="BH186" s="32"/>
      <c r="BI186" s="32"/>
      <c r="BJ186" s="32"/>
      <c r="BK186" s="32"/>
    </row>
    <row r="187" spans="1:63">
      <c r="AD187" s="1"/>
      <c r="AG187" s="17" t="s">
        <v>199</v>
      </c>
    </row>
    <row r="188" spans="1:63" ht="6" customHeight="1">
      <c r="AD188" s="1"/>
      <c r="AG188" s="17"/>
    </row>
    <row r="189" spans="1:63" s="49" customFormat="1" ht="21.95" customHeight="1">
      <c r="A189" s="377" t="s">
        <v>92</v>
      </c>
      <c r="B189" s="377"/>
      <c r="C189" s="377"/>
      <c r="D189" s="377"/>
      <c r="E189" s="377"/>
      <c r="F189" s="377"/>
      <c r="G189" s="377"/>
      <c r="H189" s="377"/>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G189" s="377"/>
      <c r="AH189" s="377"/>
      <c r="AI189" s="377"/>
      <c r="AJ189" s="377"/>
      <c r="AK189" s="377"/>
      <c r="AL189" s="377"/>
      <c r="AM189" s="377"/>
      <c r="AN189" s="377"/>
      <c r="AO189" s="377"/>
      <c r="AP189" s="377"/>
      <c r="AQ189" s="377"/>
      <c r="AR189" s="377"/>
      <c r="AS189" s="47"/>
      <c r="AT189" s="48"/>
      <c r="AU189" s="48"/>
      <c r="AV189" s="48"/>
      <c r="AW189" s="48"/>
      <c r="AX189" s="48"/>
      <c r="AY189" s="48"/>
      <c r="AZ189" s="48"/>
      <c r="BA189" s="48"/>
      <c r="BB189" s="48"/>
      <c r="BC189" s="48"/>
      <c r="BD189" s="48"/>
      <c r="BE189" s="48"/>
      <c r="BF189" s="48"/>
      <c r="BG189" s="48"/>
      <c r="BH189" s="48"/>
      <c r="BI189" s="48"/>
      <c r="BJ189" s="48"/>
      <c r="BK189" s="48"/>
    </row>
    <row r="190" spans="1:63" ht="10.15" customHeight="1">
      <c r="AB190" s="1"/>
      <c r="AH190" s="16"/>
      <c r="AI190" s="13"/>
      <c r="AJ190" s="9"/>
    </row>
    <row r="191" spans="1:63" s="132" customFormat="1" ht="17.25">
      <c r="A191" s="130" t="s">
        <v>185</v>
      </c>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3"/>
      <c r="AJ191" s="131"/>
    </row>
    <row r="192" spans="1:63" s="52" customFormat="1" ht="10.15" customHeight="1">
      <c r="C192" s="53"/>
      <c r="AH192" s="55"/>
      <c r="AI192" s="66"/>
    </row>
    <row r="193" spans="1:62" s="52" customFormat="1">
      <c r="A193" s="387">
        <v>1</v>
      </c>
      <c r="B193" s="387"/>
      <c r="C193" s="87"/>
      <c r="D193" s="373" t="s">
        <v>102</v>
      </c>
      <c r="E193" s="373"/>
      <c r="F193" s="373"/>
      <c r="G193" s="373"/>
      <c r="H193" s="373"/>
      <c r="I193" s="373"/>
      <c r="J193" s="373"/>
      <c r="K193" s="373"/>
      <c r="L193" s="373"/>
      <c r="M193" s="373"/>
      <c r="N193" s="373"/>
      <c r="O193" s="373"/>
      <c r="P193" s="373"/>
      <c r="Q193" s="373"/>
      <c r="R193" s="373"/>
      <c r="S193" s="373"/>
      <c r="T193" s="373"/>
      <c r="U193" s="373"/>
      <c r="V193" s="373"/>
      <c r="W193" s="373"/>
      <c r="X193" s="373"/>
      <c r="Y193" s="373"/>
      <c r="Z193" s="373"/>
      <c r="AA193" s="373"/>
      <c r="AB193" s="373"/>
      <c r="AC193" s="373"/>
      <c r="AD193" s="373"/>
      <c r="AE193" s="373"/>
      <c r="AF193" s="373"/>
      <c r="AG193" s="373"/>
      <c r="AH193" s="373"/>
      <c r="AI193" s="373"/>
      <c r="AJ193" s="373"/>
      <c r="AK193" s="173"/>
    </row>
    <row r="194" spans="1:62" s="52" customFormat="1">
      <c r="A194" s="481"/>
      <c r="B194" s="481"/>
      <c r="C194" s="87"/>
      <c r="D194" s="373"/>
      <c r="E194" s="373"/>
      <c r="F194" s="373"/>
      <c r="G194" s="373"/>
      <c r="H194" s="373"/>
      <c r="I194" s="373"/>
      <c r="J194" s="373"/>
      <c r="K194" s="373"/>
      <c r="L194" s="373"/>
      <c r="M194" s="373"/>
      <c r="N194" s="373"/>
      <c r="O194" s="373"/>
      <c r="P194" s="373"/>
      <c r="Q194" s="373"/>
      <c r="R194" s="373"/>
      <c r="S194" s="373"/>
      <c r="T194" s="373"/>
      <c r="U194" s="373"/>
      <c r="V194" s="373"/>
      <c r="W194" s="373"/>
      <c r="X194" s="373"/>
      <c r="Y194" s="373"/>
      <c r="Z194" s="373"/>
      <c r="AA194" s="373"/>
      <c r="AB194" s="373"/>
      <c r="AC194" s="373"/>
      <c r="AD194" s="373"/>
      <c r="AE194" s="373"/>
      <c r="AF194" s="373"/>
      <c r="AG194" s="373"/>
      <c r="AH194" s="373"/>
      <c r="AI194" s="373"/>
      <c r="AJ194" s="373"/>
    </row>
    <row r="195" spans="1:62" s="52" customFormat="1">
      <c r="A195" s="481"/>
      <c r="B195" s="481"/>
      <c r="C195" s="87"/>
      <c r="D195" s="303" t="s">
        <v>10</v>
      </c>
      <c r="E195" s="303"/>
      <c r="F195" s="369" t="s">
        <v>62</v>
      </c>
      <c r="G195" s="369"/>
      <c r="H195" s="369"/>
      <c r="I195" s="369"/>
      <c r="J195" s="369"/>
      <c r="K195" s="369"/>
      <c r="L195" s="369"/>
      <c r="M195" s="369"/>
      <c r="N195" s="369"/>
      <c r="O195" s="369"/>
      <c r="P195" s="369"/>
      <c r="Q195" s="369"/>
      <c r="R195" s="369"/>
      <c r="S195" s="369"/>
      <c r="T195" s="369"/>
      <c r="U195" s="369"/>
      <c r="AA195" s="62"/>
      <c r="AB195" s="62"/>
      <c r="AI195" s="66"/>
    </row>
    <row r="196" spans="1:62" s="52" customFormat="1">
      <c r="C196" s="53"/>
      <c r="D196" s="69"/>
      <c r="E196" s="69"/>
      <c r="R196" s="137"/>
      <c r="S196" s="62"/>
      <c r="T196" s="62"/>
      <c r="AI196" s="66"/>
    </row>
    <row r="197" spans="1:62" s="52" customFormat="1">
      <c r="C197" s="53"/>
      <c r="D197" s="282" t="s">
        <v>14</v>
      </c>
      <c r="E197" s="169"/>
      <c r="F197" s="174" t="s">
        <v>35</v>
      </c>
      <c r="G197" s="62"/>
      <c r="H197" s="62"/>
      <c r="I197" s="62"/>
      <c r="J197" s="62"/>
      <c r="K197" s="62"/>
      <c r="L197" s="175"/>
      <c r="P197" s="435">
        <f>AB152</f>
        <v>0</v>
      </c>
      <c r="Q197" s="435"/>
      <c r="R197" s="435"/>
      <c r="S197" s="435"/>
      <c r="T197" s="52" t="s">
        <v>189</v>
      </c>
      <c r="U197" s="176"/>
      <c r="V197" s="176"/>
      <c r="AA197" s="474"/>
      <c r="AB197" s="474"/>
      <c r="AI197" s="66"/>
      <c r="AM197" s="53"/>
    </row>
    <row r="198" spans="1:62" s="52" customFormat="1">
      <c r="C198" s="53"/>
      <c r="D198" s="66"/>
      <c r="E198" s="66"/>
      <c r="G198" s="62"/>
      <c r="H198" s="62"/>
      <c r="R198" s="137"/>
      <c r="S198" s="62"/>
      <c r="T198" s="62"/>
      <c r="AI198" s="66"/>
    </row>
    <row r="199" spans="1:62" s="60" customFormat="1">
      <c r="C199" s="78"/>
      <c r="D199" s="282" t="s">
        <v>15</v>
      </c>
      <c r="E199" s="169"/>
      <c r="F199" s="136" t="s">
        <v>36</v>
      </c>
      <c r="AB199" s="89"/>
      <c r="AD199" s="177"/>
      <c r="AS199" s="78"/>
      <c r="AT199" s="78"/>
      <c r="AU199" s="78"/>
      <c r="AV199" s="78"/>
      <c r="AW199" s="78"/>
      <c r="AX199" s="78"/>
      <c r="AY199" s="78"/>
      <c r="AZ199" s="78"/>
      <c r="BA199" s="78"/>
      <c r="BB199" s="78"/>
      <c r="BC199" s="78"/>
      <c r="BD199" s="78"/>
      <c r="BE199" s="78"/>
      <c r="BF199" s="78"/>
      <c r="BG199" s="78"/>
      <c r="BH199" s="78"/>
      <c r="BI199" s="78"/>
      <c r="BJ199" s="78"/>
    </row>
    <row r="200" spans="1:62" s="52" customFormat="1" ht="16.5" customHeight="1">
      <c r="C200" s="53"/>
      <c r="F200" s="60" t="s">
        <v>37</v>
      </c>
      <c r="AB200" s="431">
        <v>0</v>
      </c>
      <c r="AC200" s="431"/>
      <c r="AD200" s="431"/>
      <c r="AE200" s="431"/>
      <c r="AF200" s="178"/>
      <c r="AG200" s="178"/>
      <c r="AH200" s="178"/>
      <c r="AI200" s="178"/>
      <c r="AJ200" s="178"/>
      <c r="AK200" s="178"/>
      <c r="AL200" s="178"/>
      <c r="AM200" s="53"/>
    </row>
    <row r="201" spans="1:62" s="52" customFormat="1" ht="3" customHeight="1">
      <c r="C201" s="53"/>
      <c r="F201" s="60"/>
      <c r="V201" s="137"/>
      <c r="AF201" s="178"/>
      <c r="AG201" s="178"/>
      <c r="AH201" s="178"/>
      <c r="AI201" s="178"/>
      <c r="AJ201" s="178"/>
      <c r="AK201" s="178"/>
    </row>
    <row r="202" spans="1:62" s="52" customFormat="1">
      <c r="C202" s="53"/>
      <c r="F202" s="60" t="s">
        <v>83</v>
      </c>
      <c r="AB202" s="431">
        <v>0</v>
      </c>
      <c r="AC202" s="431"/>
      <c r="AD202" s="431"/>
      <c r="AE202" s="431"/>
      <c r="AF202" s="52" t="s">
        <v>5</v>
      </c>
      <c r="AG202" s="178"/>
      <c r="AH202" s="178"/>
      <c r="AI202" s="178"/>
      <c r="AK202" s="178"/>
      <c r="AL202" s="178"/>
      <c r="AM202" s="53"/>
    </row>
    <row r="203" spans="1:62" s="52" customFormat="1" ht="3" customHeight="1">
      <c r="C203" s="53"/>
      <c r="F203" s="60"/>
      <c r="V203" s="137"/>
      <c r="AB203" s="62"/>
      <c r="AC203" s="178"/>
      <c r="AF203" s="179"/>
      <c r="AG203" s="178"/>
      <c r="AH203" s="178"/>
      <c r="AI203" s="178"/>
      <c r="AK203" s="178"/>
    </row>
    <row r="204" spans="1:62" s="52" customFormat="1">
      <c r="C204" s="53"/>
      <c r="F204" s="60" t="s">
        <v>38</v>
      </c>
      <c r="AB204" s="431">
        <v>0</v>
      </c>
      <c r="AC204" s="431"/>
      <c r="AD204" s="431"/>
      <c r="AE204" s="431"/>
      <c r="AF204" s="52" t="s">
        <v>5</v>
      </c>
      <c r="AG204" s="178"/>
      <c r="AH204" s="178"/>
      <c r="AI204" s="178"/>
      <c r="AK204" s="178"/>
      <c r="AL204" s="178"/>
      <c r="AM204" s="53"/>
    </row>
    <row r="205" spans="1:62" s="52" customFormat="1" ht="3" customHeight="1">
      <c r="C205" s="53"/>
      <c r="F205" s="60"/>
      <c r="V205" s="137"/>
      <c r="AB205" s="62"/>
      <c r="AC205" s="178"/>
      <c r="AF205" s="179"/>
      <c r="AG205" s="178"/>
      <c r="AH205" s="178"/>
      <c r="AI205" s="178"/>
      <c r="AK205" s="178"/>
    </row>
    <row r="206" spans="1:62" s="52" customFormat="1">
      <c r="C206" s="53"/>
      <c r="F206" s="60" t="s">
        <v>39</v>
      </c>
      <c r="AB206" s="431">
        <v>0</v>
      </c>
      <c r="AC206" s="431"/>
      <c r="AD206" s="431"/>
      <c r="AE206" s="431"/>
      <c r="AF206" s="52" t="s">
        <v>5</v>
      </c>
      <c r="AG206" s="178"/>
      <c r="AH206" s="178"/>
      <c r="AI206" s="178"/>
      <c r="AK206" s="178"/>
      <c r="AM206" s="53"/>
    </row>
    <row r="207" spans="1:62" s="52" customFormat="1" ht="3" customHeight="1">
      <c r="C207" s="53"/>
      <c r="F207" s="60"/>
      <c r="AB207" s="137"/>
      <c r="AC207" s="180"/>
      <c r="AG207" s="178"/>
      <c r="AH207" s="178"/>
      <c r="AI207" s="178"/>
      <c r="AK207" s="178"/>
    </row>
    <row r="208" spans="1:62" s="52" customFormat="1">
      <c r="C208" s="53"/>
      <c r="F208" s="60" t="s">
        <v>84</v>
      </c>
      <c r="AB208" s="431">
        <v>0</v>
      </c>
      <c r="AC208" s="431"/>
      <c r="AD208" s="431"/>
      <c r="AE208" s="431"/>
      <c r="AF208" s="52" t="s">
        <v>6</v>
      </c>
      <c r="AG208" s="178"/>
      <c r="AH208" s="178"/>
      <c r="AI208" s="178"/>
      <c r="AK208" s="178"/>
      <c r="AL208" s="178"/>
      <c r="AM208" s="53"/>
    </row>
    <row r="209" spans="1:39" s="52" customFormat="1" ht="3" customHeight="1">
      <c r="C209" s="53"/>
      <c r="F209" s="60"/>
      <c r="AB209" s="137"/>
      <c r="AC209" s="180"/>
      <c r="AG209" s="178"/>
      <c r="AH209" s="178"/>
      <c r="AI209" s="178"/>
      <c r="AK209" s="178"/>
    </row>
    <row r="210" spans="1:39" s="52" customFormat="1">
      <c r="C210" s="53"/>
      <c r="F210" s="60" t="s">
        <v>174</v>
      </c>
      <c r="AB210" s="431">
        <v>0</v>
      </c>
      <c r="AC210" s="431"/>
      <c r="AD210" s="431"/>
      <c r="AE210" s="431"/>
      <c r="AF210" s="52" t="s">
        <v>5</v>
      </c>
      <c r="AG210" s="178"/>
      <c r="AH210" s="178"/>
      <c r="AI210" s="178"/>
      <c r="AK210" s="178"/>
      <c r="AL210" s="178"/>
      <c r="AM210" s="53"/>
    </row>
    <row r="211" spans="1:39" s="52" customFormat="1" ht="3" customHeight="1">
      <c r="C211" s="53"/>
      <c r="F211" s="60"/>
      <c r="AB211" s="137"/>
      <c r="AC211" s="180"/>
      <c r="AG211" s="178"/>
      <c r="AH211" s="178"/>
      <c r="AI211" s="178"/>
      <c r="AK211" s="178"/>
    </row>
    <row r="212" spans="1:39" s="52" customFormat="1">
      <c r="C212" s="53"/>
      <c r="F212" s="60" t="s">
        <v>175</v>
      </c>
      <c r="AB212" s="431">
        <v>0</v>
      </c>
      <c r="AC212" s="431"/>
      <c r="AD212" s="431"/>
      <c r="AE212" s="431"/>
      <c r="AF212" s="52" t="s">
        <v>5</v>
      </c>
      <c r="AG212" s="178"/>
      <c r="AH212" s="178"/>
      <c r="AI212" s="178"/>
      <c r="AK212" s="178"/>
      <c r="AM212" s="53"/>
    </row>
    <row r="213" spans="1:39" s="52" customFormat="1" ht="3" customHeight="1">
      <c r="C213" s="53"/>
      <c r="F213" s="60"/>
      <c r="AB213" s="137"/>
      <c r="AC213" s="180"/>
      <c r="AD213" s="62"/>
      <c r="AF213" s="178"/>
      <c r="AG213" s="178"/>
      <c r="AH213" s="178"/>
      <c r="AI213" s="178"/>
      <c r="AJ213" s="178"/>
      <c r="AK213" s="178"/>
    </row>
    <row r="214" spans="1:39" s="52" customFormat="1">
      <c r="C214" s="53"/>
      <c r="F214" s="60" t="s">
        <v>40</v>
      </c>
      <c r="AB214" s="476" t="e">
        <f>(AB202*9)/AB200</f>
        <v>#DIV/0!</v>
      </c>
      <c r="AC214" s="476"/>
      <c r="AD214" s="476"/>
      <c r="AE214" s="476"/>
      <c r="AF214" s="178"/>
      <c r="AG214" s="178"/>
      <c r="AH214" s="178"/>
      <c r="AI214" s="178"/>
      <c r="AJ214" s="178"/>
      <c r="AM214" s="53"/>
    </row>
    <row r="215" spans="1:39" s="52" customFormat="1" ht="3" customHeight="1">
      <c r="C215" s="53"/>
      <c r="F215" s="60"/>
      <c r="AB215" s="137"/>
      <c r="AD215" s="62"/>
      <c r="AF215" s="178"/>
      <c r="AG215" s="178"/>
      <c r="AH215" s="178"/>
      <c r="AI215" s="178"/>
      <c r="AJ215" s="178"/>
    </row>
    <row r="216" spans="1:39" s="52" customFormat="1">
      <c r="C216" s="53"/>
      <c r="F216" s="60" t="s">
        <v>41</v>
      </c>
      <c r="AB216" s="476" t="e">
        <f>(AB204*9)/AB200</f>
        <v>#DIV/0!</v>
      </c>
      <c r="AC216" s="476"/>
      <c r="AD216" s="476"/>
      <c r="AE216" s="476"/>
      <c r="AF216" s="178"/>
      <c r="AG216" s="178"/>
      <c r="AH216" s="178"/>
      <c r="AI216" s="178"/>
    </row>
    <row r="217" spans="1:39" s="52" customFormat="1" ht="3" customHeight="1">
      <c r="C217" s="53"/>
      <c r="F217" s="60"/>
      <c r="AB217" s="137"/>
      <c r="AD217" s="62"/>
      <c r="AI217" s="66"/>
    </row>
    <row r="218" spans="1:39" s="52" customFormat="1">
      <c r="C218" s="53"/>
      <c r="F218" s="60" t="s">
        <v>42</v>
      </c>
      <c r="G218" s="181"/>
      <c r="H218" s="181"/>
      <c r="I218" s="181"/>
      <c r="J218" s="181"/>
      <c r="K218" s="181"/>
      <c r="L218" s="181"/>
      <c r="M218" s="181"/>
      <c r="N218" s="181"/>
      <c r="O218" s="181"/>
      <c r="P218" s="181"/>
      <c r="AB218" s="476" t="e">
        <f>(AB212*4)/AB200</f>
        <v>#DIV/0!</v>
      </c>
      <c r="AC218" s="476"/>
      <c r="AD218" s="476"/>
      <c r="AE218" s="476"/>
      <c r="AI218" s="66"/>
    </row>
    <row r="219" spans="1:39" s="52" customFormat="1" ht="11.25" customHeight="1">
      <c r="C219" s="53"/>
      <c r="D219" s="95"/>
      <c r="E219" s="95"/>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159"/>
      <c r="AG219" s="159"/>
      <c r="AH219" s="159"/>
      <c r="AI219" s="66"/>
    </row>
    <row r="220" spans="1:39" s="52" customFormat="1" ht="12" customHeight="1">
      <c r="C220" s="53"/>
      <c r="AI220" s="66"/>
    </row>
    <row r="221" spans="1:39" s="53" customFormat="1">
      <c r="A221" s="437">
        <v>2</v>
      </c>
      <c r="B221" s="437"/>
      <c r="C221" s="182"/>
      <c r="D221" s="69" t="s">
        <v>103</v>
      </c>
      <c r="E221" s="69"/>
      <c r="F221" s="183"/>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66"/>
      <c r="AJ221" s="52"/>
      <c r="AK221" s="52"/>
      <c r="AL221" s="52"/>
    </row>
    <row r="222" spans="1:39" s="52" customFormat="1">
      <c r="A222" s="53"/>
      <c r="B222" s="53"/>
      <c r="C222" s="53"/>
      <c r="D222" s="60"/>
      <c r="E222" s="60"/>
      <c r="F222" s="60"/>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I222" s="66"/>
    </row>
    <row r="223" spans="1:39" s="53" customFormat="1" ht="17.25" customHeight="1">
      <c r="D223" s="281" t="s">
        <v>14</v>
      </c>
      <c r="E223" s="61"/>
      <c r="F223" s="375" t="s">
        <v>229</v>
      </c>
      <c r="G223" s="375"/>
      <c r="H223" s="375"/>
      <c r="I223" s="375"/>
      <c r="J223" s="375"/>
      <c r="K223" s="375"/>
      <c r="L223" s="375"/>
      <c r="M223" s="375"/>
      <c r="N223" s="375"/>
      <c r="O223" s="375"/>
      <c r="P223" s="375"/>
      <c r="Q223" s="375"/>
      <c r="R223" s="375"/>
      <c r="S223" s="375"/>
      <c r="T223" s="375"/>
      <c r="U223" s="375"/>
      <c r="V223" s="375"/>
      <c r="W223" s="375"/>
      <c r="X223" s="375"/>
      <c r="Y223" s="375"/>
      <c r="Z223" s="375"/>
      <c r="AA223" s="375"/>
      <c r="AB223" s="375"/>
      <c r="AC223" s="375"/>
      <c r="AD223" s="95"/>
      <c r="AF223" s="184"/>
      <c r="AG223" s="52" t="s">
        <v>0</v>
      </c>
      <c r="AI223" s="184"/>
      <c r="AJ223" s="52" t="s">
        <v>1</v>
      </c>
      <c r="AL223" s="52"/>
    </row>
    <row r="224" spans="1:39" s="52" customFormat="1">
      <c r="D224" s="61"/>
      <c r="E224" s="61"/>
      <c r="F224" s="375"/>
      <c r="G224" s="375"/>
      <c r="H224" s="375"/>
      <c r="I224" s="375"/>
      <c r="J224" s="375"/>
      <c r="K224" s="375"/>
      <c r="L224" s="375"/>
      <c r="M224" s="375"/>
      <c r="N224" s="375"/>
      <c r="O224" s="375"/>
      <c r="P224" s="375"/>
      <c r="Q224" s="375"/>
      <c r="R224" s="375"/>
      <c r="S224" s="375"/>
      <c r="T224" s="375"/>
      <c r="U224" s="375"/>
      <c r="V224" s="375"/>
      <c r="W224" s="375"/>
      <c r="X224" s="375"/>
      <c r="Y224" s="375"/>
      <c r="Z224" s="375"/>
      <c r="AA224" s="375"/>
      <c r="AB224" s="375"/>
      <c r="AC224" s="375"/>
      <c r="AD224" s="95"/>
      <c r="AF224" s="137"/>
      <c r="AI224" s="137"/>
    </row>
    <row r="225" spans="1:63" s="52" customFormat="1">
      <c r="A225" s="53"/>
      <c r="B225" s="53"/>
      <c r="C225" s="53"/>
      <c r="D225" s="60"/>
      <c r="E225" s="60"/>
      <c r="F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I225" s="66"/>
    </row>
    <row r="226" spans="1:63" s="53" customFormat="1" ht="15" customHeight="1">
      <c r="A226" s="185"/>
      <c r="B226" s="185"/>
      <c r="C226" s="185"/>
      <c r="D226" s="281" t="s">
        <v>15</v>
      </c>
      <c r="E226" s="61"/>
      <c r="F226" s="374" t="s">
        <v>191</v>
      </c>
      <c r="G226" s="374"/>
      <c r="H226" s="374"/>
      <c r="I226" s="374"/>
      <c r="J226" s="374"/>
      <c r="K226" s="374"/>
      <c r="L226" s="374"/>
      <c r="M226" s="374"/>
      <c r="N226" s="374"/>
      <c r="O226" s="374"/>
      <c r="P226" s="374"/>
      <c r="Q226" s="374"/>
      <c r="R226" s="374"/>
      <c r="S226" s="374"/>
      <c r="T226" s="374"/>
      <c r="U226" s="374"/>
      <c r="V226" s="374"/>
      <c r="W226" s="374"/>
      <c r="X226" s="374"/>
      <c r="Y226" s="374"/>
      <c r="Z226" s="374"/>
      <c r="AA226" s="374"/>
      <c r="AB226" s="374"/>
      <c r="AC226" s="113"/>
      <c r="AD226" s="95"/>
      <c r="AF226" s="184"/>
      <c r="AG226" s="52" t="s">
        <v>0</v>
      </c>
      <c r="AI226" s="184"/>
      <c r="AJ226" s="52" t="s">
        <v>1</v>
      </c>
      <c r="AL226" s="52"/>
    </row>
    <row r="227" spans="1:63" s="53" customFormat="1">
      <c r="A227" s="185"/>
      <c r="B227" s="185"/>
      <c r="C227" s="185"/>
      <c r="D227" s="60"/>
      <c r="E227" s="60"/>
      <c r="F227" s="374"/>
      <c r="G227" s="374"/>
      <c r="H227" s="374"/>
      <c r="I227" s="374"/>
      <c r="J227" s="374"/>
      <c r="K227" s="374"/>
      <c r="L227" s="374"/>
      <c r="M227" s="374"/>
      <c r="N227" s="374"/>
      <c r="O227" s="374"/>
      <c r="P227" s="374"/>
      <c r="Q227" s="374"/>
      <c r="R227" s="374"/>
      <c r="S227" s="374"/>
      <c r="T227" s="374"/>
      <c r="U227" s="374"/>
      <c r="V227" s="374"/>
      <c r="W227" s="374"/>
      <c r="X227" s="374"/>
      <c r="Y227" s="374"/>
      <c r="Z227" s="374"/>
      <c r="AA227" s="374"/>
      <c r="AB227" s="374"/>
      <c r="AC227" s="113"/>
      <c r="AD227" s="95"/>
      <c r="AF227" s="137"/>
      <c r="AG227" s="52"/>
      <c r="AH227" s="52"/>
      <c r="AI227" s="137"/>
      <c r="AJ227" s="52"/>
      <c r="AL227" s="52"/>
    </row>
    <row r="228" spans="1:63" s="52" customFormat="1">
      <c r="A228" s="53"/>
      <c r="B228" s="53"/>
      <c r="C228" s="53"/>
      <c r="D228" s="60"/>
      <c r="E228" s="60"/>
      <c r="F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I228" s="66"/>
    </row>
    <row r="229" spans="1:63" s="52" customFormat="1" ht="18" customHeight="1">
      <c r="A229" s="185"/>
      <c r="B229" s="185"/>
      <c r="C229" s="185"/>
      <c r="D229" s="281" t="s">
        <v>16</v>
      </c>
      <c r="E229" s="61"/>
      <c r="F229" s="69" t="s">
        <v>230</v>
      </c>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F229" s="184"/>
      <c r="AG229" s="52" t="s">
        <v>0</v>
      </c>
      <c r="AH229" s="53"/>
      <c r="AI229" s="184"/>
      <c r="AJ229" s="52" t="s">
        <v>1</v>
      </c>
    </row>
    <row r="230" spans="1:63" s="60" customFormat="1" ht="16.5" customHeight="1">
      <c r="F230" s="373" t="s">
        <v>231</v>
      </c>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58"/>
      <c r="AC230" s="58"/>
      <c r="AD230" s="58"/>
      <c r="AE230" s="58"/>
      <c r="AF230" s="58"/>
      <c r="AG230" s="58"/>
      <c r="AH230" s="58"/>
      <c r="AI230" s="58"/>
      <c r="AJ230" s="58"/>
      <c r="AK230" s="58"/>
      <c r="AL230" s="58"/>
      <c r="AN230" s="58"/>
      <c r="AQ230" s="66"/>
      <c r="AT230" s="78"/>
      <c r="AU230" s="78"/>
      <c r="AV230" s="78"/>
      <c r="AW230" s="78"/>
      <c r="AX230" s="78"/>
      <c r="AY230" s="78"/>
      <c r="AZ230" s="78"/>
      <c r="BA230" s="78"/>
      <c r="BB230" s="78"/>
      <c r="BC230" s="78"/>
      <c r="BD230" s="78"/>
      <c r="BE230" s="78"/>
      <c r="BF230" s="78"/>
      <c r="BG230" s="78"/>
      <c r="BH230" s="78"/>
      <c r="BI230" s="78"/>
      <c r="BJ230" s="78"/>
      <c r="BK230" s="78"/>
    </row>
    <row r="231" spans="1:63" s="60" customFormat="1">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58"/>
      <c r="AC231" s="58"/>
      <c r="AD231" s="58"/>
      <c r="AE231" s="58"/>
      <c r="AF231" s="58"/>
      <c r="AG231" s="58"/>
      <c r="AH231" s="58"/>
      <c r="AI231" s="58"/>
      <c r="AJ231" s="58"/>
      <c r="AK231" s="58"/>
      <c r="AL231" s="58"/>
      <c r="AN231" s="58"/>
      <c r="AT231" s="78"/>
      <c r="AU231" s="78"/>
      <c r="AV231" s="78"/>
      <c r="AW231" s="78"/>
      <c r="AX231" s="78"/>
      <c r="AY231" s="78"/>
      <c r="AZ231" s="78"/>
      <c r="BA231" s="78"/>
      <c r="BB231" s="78"/>
      <c r="BC231" s="78"/>
      <c r="BD231" s="78"/>
      <c r="BE231" s="78"/>
      <c r="BF231" s="78"/>
      <c r="BG231" s="78"/>
      <c r="BH231" s="78"/>
      <c r="BI231" s="78"/>
      <c r="BJ231" s="78"/>
      <c r="BK231" s="78"/>
    </row>
    <row r="232" spans="1:63" s="60" customFormat="1" ht="16.149999999999999" customHeight="1">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58"/>
      <c r="AC232" s="58"/>
      <c r="AD232" s="58"/>
      <c r="AE232" s="58"/>
      <c r="AF232" s="58"/>
      <c r="AG232" s="58"/>
      <c r="AH232" s="58"/>
      <c r="AI232" s="58"/>
      <c r="AJ232" s="58"/>
      <c r="AK232" s="58"/>
      <c r="AL232" s="58"/>
      <c r="AN232" s="58"/>
      <c r="AT232" s="78"/>
      <c r="AV232" s="78"/>
      <c r="AW232" s="78"/>
      <c r="AX232" s="78"/>
      <c r="AY232" s="78"/>
      <c r="AZ232" s="78"/>
      <c r="BA232" s="78"/>
      <c r="BB232" s="78"/>
      <c r="BC232" s="78"/>
      <c r="BD232" s="78"/>
      <c r="BE232" s="78"/>
      <c r="BF232" s="78"/>
      <c r="BG232" s="78"/>
      <c r="BH232" s="78"/>
      <c r="BI232" s="78"/>
      <c r="BJ232" s="78"/>
      <c r="BK232" s="78"/>
    </row>
    <row r="233" spans="1:63" s="60" customFormat="1" ht="16.149999999999999" customHeight="1">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58"/>
      <c r="AC233" s="58"/>
      <c r="AD233" s="58"/>
      <c r="AE233" s="58"/>
      <c r="AF233" s="58"/>
      <c r="AG233" s="58"/>
      <c r="AH233" s="58"/>
      <c r="AI233" s="58"/>
      <c r="AJ233" s="58"/>
      <c r="AK233" s="58"/>
      <c r="AL233" s="58"/>
      <c r="AN233" s="58"/>
      <c r="AT233" s="78"/>
      <c r="AV233" s="78"/>
      <c r="AW233" s="78"/>
      <c r="AX233" s="78"/>
      <c r="AY233" s="78"/>
      <c r="AZ233" s="78"/>
      <c r="BA233" s="78"/>
      <c r="BB233" s="78"/>
      <c r="BC233" s="78"/>
      <c r="BD233" s="78"/>
      <c r="BE233" s="78"/>
      <c r="BF233" s="78"/>
      <c r="BG233" s="78"/>
      <c r="BH233" s="78"/>
      <c r="BI233" s="78"/>
      <c r="BJ233" s="78"/>
      <c r="BK233" s="78"/>
    </row>
    <row r="234" spans="1:63" s="57" customFormat="1" ht="15" customHeight="1">
      <c r="A234" s="355">
        <v>1</v>
      </c>
      <c r="B234" s="60" t="s">
        <v>179</v>
      </c>
      <c r="C234" s="60"/>
      <c r="D234" s="52"/>
      <c r="E234" s="52"/>
      <c r="F234" s="52"/>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188"/>
      <c r="AF234" s="188"/>
      <c r="AG234" s="188"/>
      <c r="AH234" s="188"/>
      <c r="AI234" s="188"/>
      <c r="AJ234" s="188"/>
      <c r="AK234" s="188"/>
      <c r="AL234" s="188"/>
      <c r="AM234" s="188"/>
    </row>
    <row r="235" spans="1:63" s="79" customFormat="1" ht="16.149999999999999" customHeight="1">
      <c r="C235" s="100"/>
      <c r="D235" s="189"/>
      <c r="E235" s="189"/>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1"/>
      <c r="AE235" s="191"/>
      <c r="AF235" s="190"/>
      <c r="AG235" s="190"/>
      <c r="AH235" s="190"/>
      <c r="AI235" s="102"/>
    </row>
    <row r="236" spans="1:63">
      <c r="AD236" s="1"/>
      <c r="AG236" s="17" t="s">
        <v>200</v>
      </c>
    </row>
    <row r="237" spans="1:63" ht="6" customHeight="1">
      <c r="AD237" s="1"/>
      <c r="AG237" s="17"/>
    </row>
    <row r="238" spans="1:63" s="49" customFormat="1" ht="21.95" customHeight="1">
      <c r="A238" s="377" t="s">
        <v>92</v>
      </c>
      <c r="B238" s="377"/>
      <c r="C238" s="377"/>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7"/>
      <c r="AE238" s="377"/>
      <c r="AF238" s="377"/>
      <c r="AG238" s="377"/>
      <c r="AH238" s="377"/>
      <c r="AI238" s="377"/>
      <c r="AJ238" s="377"/>
      <c r="AK238" s="377"/>
      <c r="AL238" s="377"/>
      <c r="AM238" s="377"/>
      <c r="AN238" s="377"/>
      <c r="AO238" s="377"/>
      <c r="AP238" s="377"/>
      <c r="AQ238" s="377"/>
      <c r="AR238" s="377"/>
      <c r="AS238" s="47"/>
      <c r="AT238" s="48"/>
      <c r="AU238" s="48"/>
      <c r="AV238" s="48"/>
      <c r="AW238" s="48"/>
      <c r="AX238" s="48"/>
      <c r="AY238" s="48"/>
      <c r="AZ238" s="48"/>
      <c r="BA238" s="48"/>
      <c r="BB238" s="48"/>
      <c r="BC238" s="48"/>
      <c r="BD238" s="48"/>
      <c r="BE238" s="48"/>
      <c r="BF238" s="48"/>
      <c r="BG238" s="48"/>
      <c r="BH238" s="48"/>
      <c r="BI238" s="48"/>
      <c r="BJ238" s="48"/>
      <c r="BK238" s="48"/>
    </row>
    <row r="239" spans="1:63" s="2" customFormat="1" ht="15.7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row>
    <row r="240" spans="1:63" s="132" customFormat="1" ht="17.25">
      <c r="A240" s="130" t="s">
        <v>186</v>
      </c>
      <c r="B240" s="131"/>
      <c r="C240" s="131"/>
      <c r="D240" s="131"/>
      <c r="E240" s="131"/>
      <c r="F240" s="131"/>
      <c r="G240" s="131"/>
      <c r="H240" s="131"/>
      <c r="I240" s="131"/>
      <c r="J240" s="131"/>
      <c r="K240" s="131"/>
      <c r="L240" s="131"/>
      <c r="M240" s="131"/>
      <c r="N240" s="131"/>
      <c r="O240" s="131"/>
      <c r="P240" s="131"/>
      <c r="Q240" s="131"/>
      <c r="R240" s="131"/>
      <c r="S240" s="131"/>
      <c r="T240" s="131"/>
      <c r="U240" s="131"/>
      <c r="W240" s="131"/>
      <c r="X240" s="131"/>
      <c r="Y240" s="131"/>
      <c r="Z240" s="131"/>
      <c r="AA240" s="131"/>
      <c r="AB240" s="131"/>
      <c r="AC240" s="131"/>
      <c r="AD240" s="131"/>
      <c r="AE240" s="131"/>
      <c r="AF240" s="131"/>
      <c r="AG240" s="131"/>
      <c r="AH240" s="131"/>
      <c r="AI240" s="133"/>
      <c r="AJ240" s="131"/>
    </row>
    <row r="241" spans="1:50" s="79" customFormat="1" ht="8.1" customHeight="1">
      <c r="C241" s="192"/>
      <c r="AI241" s="102"/>
    </row>
    <row r="242" spans="1:50" s="52" customFormat="1" ht="16.5" customHeight="1">
      <c r="A242" s="420" t="s">
        <v>190</v>
      </c>
      <c r="B242" s="420"/>
      <c r="C242" s="420"/>
      <c r="D242" s="420"/>
      <c r="E242" s="420"/>
      <c r="F242" s="420"/>
      <c r="G242" s="420"/>
      <c r="H242" s="420"/>
      <c r="I242" s="420"/>
      <c r="J242" s="420"/>
      <c r="K242" s="420"/>
      <c r="L242" s="420"/>
      <c r="M242" s="420"/>
      <c r="N242" s="420"/>
      <c r="O242" s="420"/>
      <c r="P242" s="420"/>
      <c r="Q242" s="420"/>
      <c r="R242" s="420"/>
      <c r="S242" s="420"/>
      <c r="T242" s="420"/>
      <c r="U242" s="420"/>
      <c r="V242" s="420"/>
      <c r="W242" s="420"/>
      <c r="X242" s="420"/>
      <c r="Y242" s="420"/>
      <c r="Z242" s="420"/>
      <c r="AA242" s="420"/>
      <c r="AB242" s="420"/>
      <c r="AC242" s="420"/>
      <c r="AD242" s="420"/>
      <c r="AE242" s="420"/>
      <c r="AF242" s="420"/>
      <c r="AG242" s="420"/>
      <c r="AH242" s="420"/>
      <c r="AI242" s="420"/>
      <c r="AJ242" s="420"/>
      <c r="AK242" s="420"/>
      <c r="AL242" s="420"/>
      <c r="AM242" s="420"/>
      <c r="AN242" s="420"/>
      <c r="AO242" s="420"/>
      <c r="AP242" s="420"/>
      <c r="AQ242" s="420"/>
      <c r="AR242" s="420"/>
      <c r="AS242" s="420"/>
      <c r="AT242" s="114"/>
      <c r="AU242" s="114"/>
      <c r="AV242" s="114"/>
      <c r="AW242" s="114"/>
      <c r="AX242" s="114"/>
    </row>
    <row r="243" spans="1:50" s="52" customFormat="1">
      <c r="A243" s="420"/>
      <c r="B243" s="420"/>
      <c r="C243" s="420"/>
      <c r="D243" s="420"/>
      <c r="E243" s="420"/>
      <c r="F243" s="420"/>
      <c r="G243" s="420"/>
      <c r="H243" s="420"/>
      <c r="I243" s="420"/>
      <c r="J243" s="420"/>
      <c r="K243" s="420"/>
      <c r="L243" s="420"/>
      <c r="M243" s="420"/>
      <c r="N243" s="420"/>
      <c r="O243" s="420"/>
      <c r="P243" s="420"/>
      <c r="Q243" s="420"/>
      <c r="R243" s="420"/>
      <c r="S243" s="420"/>
      <c r="T243" s="420"/>
      <c r="U243" s="420"/>
      <c r="V243" s="420"/>
      <c r="W243" s="420"/>
      <c r="X243" s="420"/>
      <c r="Y243" s="420"/>
      <c r="Z243" s="420"/>
      <c r="AA243" s="420"/>
      <c r="AB243" s="420"/>
      <c r="AC243" s="420"/>
      <c r="AD243" s="420"/>
      <c r="AE243" s="420"/>
      <c r="AF243" s="420"/>
      <c r="AG243" s="420"/>
      <c r="AH243" s="420"/>
      <c r="AI243" s="420"/>
      <c r="AJ243" s="420"/>
      <c r="AK243" s="420"/>
      <c r="AL243" s="420"/>
      <c r="AM243" s="420"/>
      <c r="AN243" s="420"/>
      <c r="AO243" s="420"/>
      <c r="AP243" s="420"/>
      <c r="AQ243" s="420"/>
      <c r="AR243" s="420"/>
      <c r="AS243" s="420"/>
      <c r="AT243" s="114"/>
      <c r="AU243" s="114"/>
      <c r="AV243" s="114"/>
      <c r="AW243" s="114"/>
      <c r="AX243" s="114"/>
    </row>
    <row r="244" spans="1:50" s="52" customFormat="1">
      <c r="A244" s="193"/>
      <c r="B244" s="114"/>
      <c r="C244" s="194"/>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14"/>
      <c r="AL244" s="114"/>
      <c r="AM244" s="114"/>
      <c r="AN244" s="114"/>
      <c r="AO244" s="114"/>
      <c r="AP244" s="114"/>
      <c r="AQ244" s="114"/>
      <c r="AR244" s="114"/>
      <c r="AS244" s="114"/>
      <c r="AT244" s="114"/>
      <c r="AU244" s="114"/>
      <c r="AV244" s="114"/>
      <c r="AW244" s="114"/>
      <c r="AX244" s="114"/>
    </row>
    <row r="245" spans="1:50" s="53" customFormat="1" ht="18" customHeight="1">
      <c r="A245" s="52"/>
      <c r="B245" s="52"/>
      <c r="D245" s="52"/>
      <c r="E245" s="52"/>
      <c r="F245" s="52"/>
      <c r="G245" s="52"/>
      <c r="H245" s="52"/>
      <c r="I245" s="52"/>
      <c r="J245" s="52"/>
      <c r="K245" s="52"/>
      <c r="L245" s="52"/>
      <c r="M245" s="52"/>
      <c r="O245" s="482" t="s">
        <v>65</v>
      </c>
      <c r="P245" s="483"/>
      <c r="Q245" s="483"/>
      <c r="R245" s="483"/>
      <c r="S245" s="483"/>
      <c r="T245" s="483"/>
      <c r="U245" s="483"/>
      <c r="V245" s="483"/>
      <c r="W245" s="483"/>
      <c r="X245" s="483"/>
      <c r="Y245" s="483"/>
      <c r="Z245" s="483"/>
      <c r="AA245" s="483"/>
      <c r="AB245" s="483"/>
      <c r="AC245" s="484"/>
      <c r="AD245" s="52"/>
      <c r="AE245" s="52"/>
      <c r="AF245" s="52"/>
      <c r="AG245" s="52"/>
      <c r="AH245" s="52"/>
      <c r="AI245" s="195"/>
      <c r="AJ245" s="196"/>
      <c r="AL245" s="52"/>
    </row>
    <row r="246" spans="1:50" s="53" customFormat="1" ht="18" customHeight="1">
      <c r="A246" s="52"/>
      <c r="B246" s="52"/>
      <c r="D246" s="52"/>
      <c r="E246" s="52"/>
      <c r="F246" s="52"/>
      <c r="G246" s="52"/>
      <c r="H246" s="52"/>
      <c r="I246" s="52"/>
      <c r="J246" s="52"/>
      <c r="K246" s="52"/>
      <c r="L246" s="52"/>
      <c r="M246" s="52"/>
      <c r="O246" s="500" t="s">
        <v>66</v>
      </c>
      <c r="P246" s="501"/>
      <c r="Q246" s="501"/>
      <c r="R246" s="501"/>
      <c r="S246" s="501"/>
      <c r="T246" s="501"/>
      <c r="U246" s="501"/>
      <c r="V246" s="501"/>
      <c r="W246" s="501"/>
      <c r="X246" s="501"/>
      <c r="Y246" s="501"/>
      <c r="Z246" s="501"/>
      <c r="AA246" s="501"/>
      <c r="AB246" s="501"/>
      <c r="AC246" s="502"/>
      <c r="AD246" s="52"/>
      <c r="AE246" s="52"/>
      <c r="AF246" s="52"/>
      <c r="AG246" s="52"/>
      <c r="AH246" s="52"/>
      <c r="AI246" s="195"/>
      <c r="AJ246" s="196"/>
      <c r="AL246" s="52"/>
    </row>
    <row r="247" spans="1:50" s="52" customFormat="1" ht="6" customHeight="1">
      <c r="C247" s="53"/>
      <c r="N247" s="53"/>
      <c r="O247" s="197"/>
      <c r="P247" s="82"/>
      <c r="Q247" s="82"/>
      <c r="R247" s="198"/>
      <c r="S247" s="82"/>
      <c r="T247" s="82"/>
      <c r="U247" s="82"/>
      <c r="V247" s="82"/>
      <c r="W247" s="82"/>
      <c r="X247" s="82"/>
      <c r="Y247" s="82"/>
      <c r="Z247" s="82"/>
      <c r="AA247" s="82"/>
      <c r="AB247" s="82"/>
      <c r="AC247" s="199"/>
      <c r="AD247" s="53"/>
      <c r="AI247" s="66"/>
      <c r="AK247" s="53"/>
      <c r="AO247" s="82"/>
      <c r="AP247" s="82"/>
    </row>
    <row r="248" spans="1:50" s="52" customFormat="1">
      <c r="C248" s="53"/>
      <c r="O248" s="197"/>
      <c r="P248" s="503">
        <f>D178</f>
        <v>0</v>
      </c>
      <c r="Q248" s="503"/>
      <c r="R248" s="503"/>
      <c r="S248" s="82" t="s">
        <v>43</v>
      </c>
      <c r="T248" s="82"/>
      <c r="U248" s="82"/>
      <c r="V248" s="82"/>
      <c r="W248" s="82"/>
      <c r="X248" s="82"/>
      <c r="Y248" s="82"/>
      <c r="Z248" s="82"/>
      <c r="AA248" s="82"/>
      <c r="AB248" s="82"/>
      <c r="AC248" s="199"/>
      <c r="AD248" s="53"/>
      <c r="AI248" s="66"/>
      <c r="AK248" s="53"/>
    </row>
    <row r="249" spans="1:50" s="52" customFormat="1" ht="3" customHeight="1">
      <c r="C249" s="53"/>
      <c r="O249" s="197"/>
      <c r="P249" s="82"/>
      <c r="Q249" s="82"/>
      <c r="R249" s="198"/>
      <c r="S249" s="82"/>
      <c r="T249" s="82"/>
      <c r="U249" s="82"/>
      <c r="V249" s="82"/>
      <c r="W249" s="82"/>
      <c r="X249" s="82"/>
      <c r="Y249" s="82"/>
      <c r="Z249" s="200"/>
      <c r="AA249" s="201"/>
      <c r="AB249" s="201"/>
      <c r="AC249" s="199"/>
      <c r="AD249" s="53"/>
      <c r="AE249" s="202"/>
      <c r="AF249" s="71"/>
      <c r="AG249" s="71"/>
      <c r="AH249" s="71"/>
      <c r="AI249" s="71"/>
      <c r="AJ249" s="71"/>
      <c r="AK249" s="53"/>
    </row>
    <row r="250" spans="1:50" s="53" customFormat="1" ht="15" customHeight="1">
      <c r="A250" s="52"/>
      <c r="B250" s="52"/>
      <c r="D250" s="52"/>
      <c r="E250" s="52"/>
      <c r="F250" s="52"/>
      <c r="G250" s="52"/>
      <c r="H250" s="52"/>
      <c r="I250" s="52"/>
      <c r="J250" s="52"/>
      <c r="K250" s="52"/>
      <c r="L250" s="52"/>
      <c r="M250" s="52"/>
      <c r="O250" s="203" t="s">
        <v>8</v>
      </c>
      <c r="P250" s="204"/>
      <c r="Q250" s="200"/>
      <c r="R250" s="82"/>
      <c r="S250" s="82"/>
      <c r="T250" s="82"/>
      <c r="U250" s="82"/>
      <c r="V250" s="82"/>
      <c r="W250" s="82"/>
      <c r="X250" s="82"/>
      <c r="Y250" s="82"/>
      <c r="Z250" s="417" t="e">
        <f>AB200*(D178/AB152)</f>
        <v>#DIV/0!</v>
      </c>
      <c r="AA250" s="418"/>
      <c r="AB250" s="419"/>
      <c r="AC250" s="205"/>
      <c r="AD250" s="206"/>
      <c r="AE250" s="425" t="s">
        <v>67</v>
      </c>
      <c r="AF250" s="425"/>
      <c r="AG250" s="425"/>
      <c r="AH250" s="425"/>
      <c r="AI250" s="425"/>
      <c r="AJ250" s="425"/>
      <c r="AL250" s="52"/>
    </row>
    <row r="251" spans="1:50" s="52" customFormat="1" ht="3" customHeight="1">
      <c r="C251" s="53"/>
      <c r="O251" s="203"/>
      <c r="P251" s="82"/>
      <c r="Q251" s="82"/>
      <c r="R251" s="198"/>
      <c r="S251" s="82"/>
      <c r="T251" s="82"/>
      <c r="U251" s="82"/>
      <c r="V251" s="82"/>
      <c r="W251" s="82"/>
      <c r="X251" s="82"/>
      <c r="Y251" s="82"/>
      <c r="Z251" s="82"/>
      <c r="AA251" s="200"/>
      <c r="AB251" s="201"/>
      <c r="AC251" s="205"/>
      <c r="AD251" s="53"/>
      <c r="AE251" s="425"/>
      <c r="AF251" s="425"/>
      <c r="AG251" s="425"/>
      <c r="AH251" s="425"/>
      <c r="AI251" s="425"/>
      <c r="AJ251" s="425"/>
      <c r="AK251" s="53"/>
    </row>
    <row r="252" spans="1:50" s="53" customFormat="1" ht="15" customHeight="1">
      <c r="A252" s="52"/>
      <c r="B252" s="52"/>
      <c r="D252" s="52"/>
      <c r="E252" s="52"/>
      <c r="F252" s="52"/>
      <c r="G252" s="52"/>
      <c r="H252" s="52"/>
      <c r="I252" s="52"/>
      <c r="J252" s="52"/>
      <c r="K252" s="52"/>
      <c r="L252" s="52"/>
      <c r="M252" s="52"/>
      <c r="O252" s="203" t="s">
        <v>25</v>
      </c>
      <c r="P252" s="204"/>
      <c r="Q252" s="200"/>
      <c r="R252" s="82"/>
      <c r="S252" s="82"/>
      <c r="T252" s="82"/>
      <c r="U252" s="82"/>
      <c r="V252" s="82"/>
      <c r="W252" s="82"/>
      <c r="X252" s="82"/>
      <c r="Y252" s="82"/>
      <c r="Z252" s="417" t="e">
        <f>AB202*(D178/AB152)</f>
        <v>#DIV/0!</v>
      </c>
      <c r="AA252" s="418"/>
      <c r="AB252" s="419"/>
      <c r="AC252" s="207" t="s">
        <v>5</v>
      </c>
      <c r="AD252" s="206"/>
      <c r="AE252" s="425"/>
      <c r="AF252" s="425"/>
      <c r="AG252" s="425"/>
      <c r="AH252" s="425"/>
      <c r="AI252" s="425"/>
      <c r="AJ252" s="425"/>
      <c r="AL252" s="52"/>
    </row>
    <row r="253" spans="1:50" s="52" customFormat="1" ht="3" customHeight="1">
      <c r="C253" s="53"/>
      <c r="O253" s="203"/>
      <c r="P253" s="82"/>
      <c r="Q253" s="82"/>
      <c r="R253" s="198"/>
      <c r="S253" s="82"/>
      <c r="T253" s="82"/>
      <c r="U253" s="82"/>
      <c r="V253" s="82"/>
      <c r="W253" s="82"/>
      <c r="X253" s="82"/>
      <c r="Y253" s="82"/>
      <c r="Z253" s="82"/>
      <c r="AA253" s="200"/>
      <c r="AB253" s="208"/>
      <c r="AC253" s="207"/>
      <c r="AD253" s="53"/>
      <c r="AE253" s="425"/>
      <c r="AF253" s="425"/>
      <c r="AG253" s="425"/>
      <c r="AH253" s="425"/>
      <c r="AI253" s="425"/>
      <c r="AJ253" s="425"/>
      <c r="AK253" s="53"/>
    </row>
    <row r="254" spans="1:50" s="53" customFormat="1" ht="15" customHeight="1">
      <c r="A254" s="351" t="s">
        <v>34</v>
      </c>
      <c r="B254" s="352"/>
      <c r="C254" s="352"/>
      <c r="D254" s="353"/>
      <c r="E254" s="353"/>
      <c r="F254" s="354"/>
      <c r="G254" s="354"/>
      <c r="H254" s="354"/>
      <c r="I254" s="354"/>
      <c r="J254" s="354"/>
      <c r="K254" s="354"/>
      <c r="L254" s="354"/>
      <c r="M254" s="354"/>
      <c r="N254" s="353"/>
      <c r="O254" s="203" t="s">
        <v>26</v>
      </c>
      <c r="P254" s="204"/>
      <c r="Q254" s="200"/>
      <c r="R254" s="82"/>
      <c r="S254" s="82"/>
      <c r="T254" s="82"/>
      <c r="U254" s="82"/>
      <c r="V254" s="82"/>
      <c r="W254" s="82"/>
      <c r="X254" s="82"/>
      <c r="Y254" s="82"/>
      <c r="Z254" s="417" t="e">
        <f>AB204*(D178/AB152)</f>
        <v>#DIV/0!</v>
      </c>
      <c r="AA254" s="418"/>
      <c r="AB254" s="419"/>
      <c r="AC254" s="207" t="s">
        <v>5</v>
      </c>
      <c r="AD254" s="206"/>
      <c r="AE254" s="425"/>
      <c r="AF254" s="425"/>
      <c r="AG254" s="425"/>
      <c r="AH254" s="425"/>
      <c r="AI254" s="425"/>
      <c r="AJ254" s="425"/>
      <c r="AL254" s="52"/>
    </row>
    <row r="255" spans="1:50" s="52" customFormat="1" ht="3" customHeight="1">
      <c r="A255" s="103"/>
      <c r="B255" s="103"/>
      <c r="C255" s="209"/>
      <c r="D255" s="103"/>
      <c r="E255" s="103"/>
      <c r="F255" s="103"/>
      <c r="G255" s="103"/>
      <c r="H255" s="103"/>
      <c r="I255" s="103"/>
      <c r="J255" s="103"/>
      <c r="K255" s="103"/>
      <c r="L255" s="103"/>
      <c r="M255" s="103"/>
      <c r="O255" s="203"/>
      <c r="P255" s="82"/>
      <c r="Q255" s="82"/>
      <c r="R255" s="198"/>
      <c r="S255" s="82"/>
      <c r="T255" s="82"/>
      <c r="U255" s="82"/>
      <c r="V255" s="82"/>
      <c r="W255" s="82"/>
      <c r="X255" s="82"/>
      <c r="Y255" s="82"/>
      <c r="Z255" s="82"/>
      <c r="AA255" s="200"/>
      <c r="AB255" s="208"/>
      <c r="AC255" s="207"/>
      <c r="AD255" s="53"/>
      <c r="AI255" s="66"/>
    </row>
    <row r="256" spans="1:50" s="53" customFormat="1" ht="15" customHeight="1">
      <c r="A256" s="33" t="s">
        <v>10</v>
      </c>
      <c r="B256" s="73" t="s">
        <v>112</v>
      </c>
      <c r="C256" s="210"/>
      <c r="D256" s="91"/>
      <c r="E256" s="91"/>
      <c r="F256" s="91"/>
      <c r="G256" s="91"/>
      <c r="H256" s="91"/>
      <c r="I256" s="91"/>
      <c r="J256" s="91"/>
      <c r="K256" s="91"/>
      <c r="L256" s="91"/>
      <c r="M256" s="66"/>
      <c r="N256" s="66"/>
      <c r="O256" s="203" t="s">
        <v>27</v>
      </c>
      <c r="P256" s="204"/>
      <c r="Q256" s="211"/>
      <c r="R256" s="82"/>
      <c r="S256" s="82"/>
      <c r="T256" s="82"/>
      <c r="U256" s="82"/>
      <c r="V256" s="82"/>
      <c r="W256" s="82"/>
      <c r="X256" s="82"/>
      <c r="Y256" s="82"/>
      <c r="Z256" s="417" t="e">
        <f>AB206*(D178/AB152)</f>
        <v>#DIV/0!</v>
      </c>
      <c r="AA256" s="418"/>
      <c r="AB256" s="419"/>
      <c r="AC256" s="212" t="s">
        <v>5</v>
      </c>
      <c r="AD256" s="176"/>
      <c r="AF256" s="213" t="e">
        <f>IF(Z256&lt;0.5,"X","")</f>
        <v>#DIV/0!</v>
      </c>
      <c r="AG256" s="52" t="s">
        <v>0</v>
      </c>
      <c r="AH256" s="52"/>
      <c r="AI256" s="141" t="e">
        <f>IF(Z256&gt;=0.5,"X","")</f>
        <v>#DIV/0!</v>
      </c>
      <c r="AJ256" s="52" t="s">
        <v>1</v>
      </c>
      <c r="AL256" s="52"/>
    </row>
    <row r="257" spans="1:38" s="52" customFormat="1" ht="3" customHeight="1">
      <c r="A257" s="91"/>
      <c r="B257" s="74"/>
      <c r="C257" s="91"/>
      <c r="D257" s="91"/>
      <c r="E257" s="91"/>
      <c r="F257" s="91"/>
      <c r="G257" s="91"/>
      <c r="H257" s="91"/>
      <c r="I257" s="91"/>
      <c r="J257" s="91"/>
      <c r="K257" s="91"/>
      <c r="L257" s="91"/>
      <c r="M257" s="66"/>
      <c r="N257" s="66"/>
      <c r="O257" s="203"/>
      <c r="P257" s="204"/>
      <c r="Q257" s="200"/>
      <c r="R257" s="82"/>
      <c r="S257" s="82"/>
      <c r="T257" s="82"/>
      <c r="U257" s="82"/>
      <c r="V257" s="82"/>
      <c r="W257" s="82"/>
      <c r="X257" s="82"/>
      <c r="Y257" s="82"/>
      <c r="Z257" s="82"/>
      <c r="AA257" s="214"/>
      <c r="AB257" s="215"/>
      <c r="AC257" s="212"/>
      <c r="AD257" s="66"/>
      <c r="AF257" s="96"/>
      <c r="AG257" s="95"/>
      <c r="AI257" s="216"/>
      <c r="AJ257" s="95"/>
    </row>
    <row r="258" spans="1:38" s="53" customFormat="1" ht="15" customHeight="1">
      <c r="A258" s="33" t="s">
        <v>10</v>
      </c>
      <c r="B258" s="72" t="s">
        <v>113</v>
      </c>
      <c r="C258" s="210"/>
      <c r="D258" s="91"/>
      <c r="E258" s="91"/>
      <c r="F258" s="91"/>
      <c r="G258" s="91"/>
      <c r="H258" s="91"/>
      <c r="I258" s="91"/>
      <c r="J258" s="91"/>
      <c r="K258" s="91"/>
      <c r="L258" s="91"/>
      <c r="M258" s="66"/>
      <c r="N258" s="66"/>
      <c r="O258" s="203" t="s">
        <v>9</v>
      </c>
      <c r="P258" s="204"/>
      <c r="Q258" s="200"/>
      <c r="R258" s="82"/>
      <c r="S258" s="82"/>
      <c r="T258" s="82"/>
      <c r="U258" s="82"/>
      <c r="V258" s="82"/>
      <c r="W258" s="82"/>
      <c r="X258" s="82"/>
      <c r="Y258" s="82"/>
      <c r="Z258" s="417" t="e">
        <f>AB208*(D178/AB152)</f>
        <v>#DIV/0!</v>
      </c>
      <c r="AA258" s="418"/>
      <c r="AB258" s="419"/>
      <c r="AC258" s="212" t="s">
        <v>6</v>
      </c>
      <c r="AD258" s="176"/>
      <c r="AF258" s="213" t="e">
        <f>IF(Z258&lt;=200,"X","")</f>
        <v>#DIV/0!</v>
      </c>
      <c r="AG258" s="52" t="s">
        <v>0</v>
      </c>
      <c r="AH258" s="52"/>
      <c r="AI258" s="141" t="e">
        <f>IF(Z258&gt;200,"X","")</f>
        <v>#DIV/0!</v>
      </c>
      <c r="AJ258" s="52" t="s">
        <v>1</v>
      </c>
      <c r="AL258" s="52"/>
    </row>
    <row r="259" spans="1:38" s="52" customFormat="1" ht="3" customHeight="1">
      <c r="A259" s="91"/>
      <c r="B259" s="74"/>
      <c r="C259" s="91"/>
      <c r="D259" s="91"/>
      <c r="E259" s="91"/>
      <c r="F259" s="91"/>
      <c r="G259" s="91"/>
      <c r="H259" s="91"/>
      <c r="I259" s="91"/>
      <c r="J259" s="91"/>
      <c r="K259" s="91"/>
      <c r="L259" s="91"/>
      <c r="M259" s="66"/>
      <c r="N259" s="66"/>
      <c r="O259" s="203"/>
      <c r="P259" s="204"/>
      <c r="Q259" s="200"/>
      <c r="R259" s="82"/>
      <c r="S259" s="82"/>
      <c r="T259" s="82"/>
      <c r="U259" s="82"/>
      <c r="V259" s="82"/>
      <c r="W259" s="82"/>
      <c r="X259" s="82"/>
      <c r="Y259" s="82"/>
      <c r="Z259" s="82"/>
      <c r="AA259" s="214"/>
      <c r="AB259" s="215"/>
      <c r="AC259" s="212"/>
      <c r="AD259" s="66"/>
      <c r="AI259" s="66"/>
    </row>
    <row r="260" spans="1:38" s="53" customFormat="1" ht="15" customHeight="1">
      <c r="A260" s="33" t="s">
        <v>10</v>
      </c>
      <c r="B260" s="426" t="s">
        <v>104</v>
      </c>
      <c r="C260" s="426"/>
      <c r="D260" s="426"/>
      <c r="E260" s="426"/>
      <c r="F260" s="426"/>
      <c r="G260" s="426"/>
      <c r="H260" s="426"/>
      <c r="I260" s="426"/>
      <c r="J260" s="426"/>
      <c r="K260" s="426"/>
      <c r="L260" s="426"/>
      <c r="M260" s="426"/>
      <c r="N260" s="427"/>
      <c r="O260" s="203" t="s">
        <v>28</v>
      </c>
      <c r="P260" s="204"/>
      <c r="Q260" s="200"/>
      <c r="R260" s="82"/>
      <c r="S260" s="82"/>
      <c r="T260" s="82"/>
      <c r="U260" s="82"/>
      <c r="V260" s="82"/>
      <c r="W260" s="82"/>
      <c r="X260" s="82"/>
      <c r="Y260" s="82"/>
      <c r="Z260" s="417" t="e">
        <f>AB210*(D178/AB152)</f>
        <v>#DIV/0!</v>
      </c>
      <c r="AA260" s="418"/>
      <c r="AB260" s="419"/>
      <c r="AC260" s="212" t="s">
        <v>5</v>
      </c>
      <c r="AD260" s="52"/>
      <c r="AF260" s="217"/>
      <c r="AG260" s="52"/>
      <c r="AH260" s="52"/>
      <c r="AI260" s="195" t="str">
        <f>IF(X264&gt;=10%,"X","")</f>
        <v/>
      </c>
      <c r="AJ260" s="52"/>
      <c r="AL260" s="52"/>
    </row>
    <row r="261" spans="1:38" s="52" customFormat="1" ht="3" customHeight="1">
      <c r="A261" s="91"/>
      <c r="B261" s="426"/>
      <c r="C261" s="426"/>
      <c r="D261" s="426"/>
      <c r="E261" s="426"/>
      <c r="F261" s="426"/>
      <c r="G261" s="426"/>
      <c r="H261" s="426"/>
      <c r="I261" s="426"/>
      <c r="J261" s="426"/>
      <c r="K261" s="426"/>
      <c r="L261" s="426"/>
      <c r="M261" s="426"/>
      <c r="N261" s="427"/>
      <c r="O261" s="203"/>
      <c r="P261" s="204"/>
      <c r="Q261" s="200"/>
      <c r="R261" s="82"/>
      <c r="S261" s="82"/>
      <c r="T261" s="82"/>
      <c r="U261" s="82"/>
      <c r="V261" s="82"/>
      <c r="W261" s="82"/>
      <c r="X261" s="82"/>
      <c r="Y261" s="82"/>
      <c r="Z261" s="82"/>
      <c r="AA261" s="214"/>
      <c r="AB261" s="215"/>
      <c r="AC261" s="212"/>
      <c r="AD261" s="66"/>
      <c r="AI261" s="66"/>
    </row>
    <row r="262" spans="1:38" s="53" customFormat="1" ht="15" customHeight="1">
      <c r="A262" s="66"/>
      <c r="B262" s="426"/>
      <c r="C262" s="426"/>
      <c r="D262" s="426"/>
      <c r="E262" s="426"/>
      <c r="F262" s="426"/>
      <c r="G262" s="426"/>
      <c r="H262" s="426"/>
      <c r="I262" s="426"/>
      <c r="J262" s="426"/>
      <c r="K262" s="426"/>
      <c r="L262" s="426"/>
      <c r="M262" s="426"/>
      <c r="N262" s="427"/>
      <c r="O262" s="203" t="s">
        <v>11</v>
      </c>
      <c r="P262" s="204"/>
      <c r="Q262" s="200"/>
      <c r="R262" s="82"/>
      <c r="S262" s="82"/>
      <c r="T262" s="82"/>
      <c r="U262" s="82"/>
      <c r="V262" s="82"/>
      <c r="W262" s="82"/>
      <c r="X262" s="82"/>
      <c r="Y262" s="82"/>
      <c r="Z262" s="417" t="e">
        <f>AB212*(D178/AB152)</f>
        <v>#DIV/0!</v>
      </c>
      <c r="AA262" s="418"/>
      <c r="AB262" s="419"/>
      <c r="AC262" s="212" t="s">
        <v>5</v>
      </c>
      <c r="AD262" s="52"/>
      <c r="AF262" s="217"/>
      <c r="AG262" s="52"/>
      <c r="AH262" s="52"/>
      <c r="AI262" s="195"/>
      <c r="AJ262" s="52"/>
      <c r="AL262" s="52"/>
    </row>
    <row r="263" spans="1:38" s="52" customFormat="1" ht="3" customHeight="1">
      <c r="A263" s="91"/>
      <c r="B263" s="91"/>
      <c r="C263" s="91"/>
      <c r="D263" s="91"/>
      <c r="E263" s="91"/>
      <c r="F263" s="91"/>
      <c r="G263" s="91"/>
      <c r="H263" s="91"/>
      <c r="I263" s="91"/>
      <c r="J263" s="91"/>
      <c r="K263" s="91"/>
      <c r="L263" s="91"/>
      <c r="M263" s="66"/>
      <c r="N263" s="66"/>
      <c r="O263" s="203"/>
      <c r="P263" s="204"/>
      <c r="Q263" s="82"/>
      <c r="R263" s="82"/>
      <c r="S263" s="82"/>
      <c r="T263" s="82"/>
      <c r="U263" s="82"/>
      <c r="V263" s="82"/>
      <c r="W263" s="82"/>
      <c r="X263" s="82"/>
      <c r="Y263" s="82"/>
      <c r="Z263" s="82"/>
      <c r="AA263" s="214"/>
      <c r="AB263" s="215"/>
      <c r="AC263" s="212"/>
      <c r="AF263" s="96"/>
      <c r="AG263" s="95"/>
      <c r="AI263" s="216"/>
      <c r="AJ263" s="95"/>
    </row>
    <row r="264" spans="1:38" s="53" customFormat="1" ht="15" customHeight="1">
      <c r="A264" s="33" t="s">
        <v>10</v>
      </c>
      <c r="B264" s="72" t="s">
        <v>114</v>
      </c>
      <c r="C264" s="210"/>
      <c r="D264" s="91"/>
      <c r="E264" s="91"/>
      <c r="F264" s="91"/>
      <c r="G264" s="91"/>
      <c r="H264" s="91"/>
      <c r="I264" s="91"/>
      <c r="J264" s="91"/>
      <c r="K264" s="91"/>
      <c r="L264" s="91"/>
      <c r="M264" s="66"/>
      <c r="N264" s="66"/>
      <c r="O264" s="203" t="s">
        <v>29</v>
      </c>
      <c r="P264" s="204"/>
      <c r="Q264" s="200"/>
      <c r="R264" s="82"/>
      <c r="S264" s="82"/>
      <c r="T264" s="82"/>
      <c r="U264" s="82"/>
      <c r="V264" s="82"/>
      <c r="W264" s="82"/>
      <c r="X264" s="82"/>
      <c r="Y264" s="82"/>
      <c r="Z264" s="422" t="e">
        <f>(Z252*9)/Z250</f>
        <v>#DIV/0!</v>
      </c>
      <c r="AA264" s="423"/>
      <c r="AB264" s="424"/>
      <c r="AC264" s="212"/>
      <c r="AD264" s="218"/>
      <c r="AF264" s="213" t="e">
        <f>IF(Z264&lt;=35%,"X","")</f>
        <v>#DIV/0!</v>
      </c>
      <c r="AG264" s="52" t="s">
        <v>0</v>
      </c>
      <c r="AH264" s="52"/>
      <c r="AI264" s="141" t="e">
        <f>IF(Z264&gt;35%,"X","")</f>
        <v>#DIV/0!</v>
      </c>
      <c r="AJ264" s="52" t="s">
        <v>1</v>
      </c>
      <c r="AL264" s="52"/>
    </row>
    <row r="265" spans="1:38" s="52" customFormat="1" ht="3" customHeight="1">
      <c r="A265" s="91"/>
      <c r="B265" s="74"/>
      <c r="C265" s="91"/>
      <c r="D265" s="91"/>
      <c r="E265" s="91"/>
      <c r="F265" s="91"/>
      <c r="G265" s="91"/>
      <c r="H265" s="91"/>
      <c r="I265" s="91"/>
      <c r="J265" s="91"/>
      <c r="K265" s="91"/>
      <c r="L265" s="91"/>
      <c r="M265" s="66"/>
      <c r="N265" s="66"/>
      <c r="O265" s="203"/>
      <c r="P265" s="204"/>
      <c r="Q265" s="200"/>
      <c r="R265" s="82"/>
      <c r="S265" s="82"/>
      <c r="T265" s="82"/>
      <c r="U265" s="82"/>
      <c r="V265" s="82"/>
      <c r="W265" s="82"/>
      <c r="X265" s="82"/>
      <c r="Y265" s="82"/>
      <c r="Z265" s="82"/>
      <c r="AA265" s="214"/>
      <c r="AB265" s="215"/>
      <c r="AC265" s="212"/>
      <c r="AD265" s="66"/>
      <c r="AF265" s="96"/>
      <c r="AG265" s="95"/>
      <c r="AI265" s="216"/>
      <c r="AJ265" s="95"/>
    </row>
    <row r="266" spans="1:38" s="53" customFormat="1" ht="15" customHeight="1">
      <c r="A266" s="33" t="s">
        <v>10</v>
      </c>
      <c r="B266" s="72" t="s">
        <v>115</v>
      </c>
      <c r="C266" s="210"/>
      <c r="D266" s="91"/>
      <c r="E266" s="91"/>
      <c r="F266" s="91"/>
      <c r="G266" s="91"/>
      <c r="H266" s="91"/>
      <c r="I266" s="91"/>
      <c r="J266" s="91"/>
      <c r="K266" s="91"/>
      <c r="L266" s="91"/>
      <c r="M266" s="66"/>
      <c r="N266" s="66"/>
      <c r="O266" s="203" t="s">
        <v>30</v>
      </c>
      <c r="P266" s="204"/>
      <c r="Q266" s="200"/>
      <c r="R266" s="82"/>
      <c r="S266" s="82"/>
      <c r="T266" s="82"/>
      <c r="U266" s="82"/>
      <c r="V266" s="82"/>
      <c r="W266" s="82"/>
      <c r="X266" s="82"/>
      <c r="Y266" s="82"/>
      <c r="Z266" s="422" t="e">
        <f>(Z254*9)/Z250</f>
        <v>#DIV/0!</v>
      </c>
      <c r="AA266" s="423"/>
      <c r="AB266" s="424"/>
      <c r="AC266" s="212"/>
      <c r="AD266" s="52"/>
      <c r="AF266" s="213" t="e">
        <f>IF(Z266&lt;10%,"X","")</f>
        <v>#DIV/0!</v>
      </c>
      <c r="AG266" s="52" t="s">
        <v>0</v>
      </c>
      <c r="AH266" s="52"/>
      <c r="AI266" s="141" t="e">
        <f>IF(Z266&gt;=10%,"X","")</f>
        <v>#DIV/0!</v>
      </c>
      <c r="AJ266" s="52" t="s">
        <v>1</v>
      </c>
      <c r="AL266" s="52"/>
    </row>
    <row r="267" spans="1:38" s="52" customFormat="1" ht="3" customHeight="1">
      <c r="A267" s="91"/>
      <c r="B267" s="74"/>
      <c r="C267" s="91"/>
      <c r="D267" s="91"/>
      <c r="E267" s="91"/>
      <c r="F267" s="91"/>
      <c r="G267" s="91"/>
      <c r="H267" s="91"/>
      <c r="I267" s="91"/>
      <c r="J267" s="91"/>
      <c r="K267" s="91"/>
      <c r="L267" s="91"/>
      <c r="M267" s="66"/>
      <c r="N267" s="66"/>
      <c r="O267" s="203"/>
      <c r="P267" s="204"/>
      <c r="Q267" s="200"/>
      <c r="R267" s="82"/>
      <c r="S267" s="82"/>
      <c r="T267" s="82"/>
      <c r="U267" s="82"/>
      <c r="V267" s="82"/>
      <c r="W267" s="82"/>
      <c r="X267" s="82"/>
      <c r="Y267" s="82"/>
      <c r="Z267" s="82"/>
      <c r="AA267" s="214"/>
      <c r="AB267" s="215"/>
      <c r="AC267" s="212"/>
      <c r="AF267" s="62"/>
      <c r="AI267" s="72"/>
    </row>
    <row r="268" spans="1:38" s="53" customFormat="1" ht="15" customHeight="1">
      <c r="A268" s="33" t="s">
        <v>10</v>
      </c>
      <c r="B268" s="72" t="s">
        <v>116</v>
      </c>
      <c r="C268" s="210"/>
      <c r="D268" s="91"/>
      <c r="E268" s="91"/>
      <c r="F268" s="91"/>
      <c r="G268" s="91"/>
      <c r="H268" s="91"/>
      <c r="I268" s="91"/>
      <c r="J268" s="91"/>
      <c r="K268" s="91"/>
      <c r="L268" s="91"/>
      <c r="M268" s="66"/>
      <c r="N268" s="66"/>
      <c r="O268" s="203" t="s">
        <v>31</v>
      </c>
      <c r="P268" s="204"/>
      <c r="Q268" s="200"/>
      <c r="R268" s="82"/>
      <c r="S268" s="82"/>
      <c r="T268" s="82"/>
      <c r="U268" s="82"/>
      <c r="V268" s="82"/>
      <c r="W268" s="82"/>
      <c r="X268" s="82"/>
      <c r="Y268" s="82"/>
      <c r="Z268" s="422" t="e">
        <f>(Z262*4)/Z250</f>
        <v>#DIV/0!</v>
      </c>
      <c r="AA268" s="423"/>
      <c r="AB268" s="424"/>
      <c r="AC268" s="212"/>
      <c r="AD268" s="218"/>
      <c r="AF268" s="213" t="e">
        <f>IF(Z268&lt;=35%,"X","")</f>
        <v>#DIV/0!</v>
      </c>
      <c r="AG268" s="52" t="s">
        <v>0</v>
      </c>
      <c r="AH268" s="52"/>
      <c r="AI268" s="141" t="e">
        <f>IF(Z268&gt;35%,"X","")</f>
        <v>#DIV/0!</v>
      </c>
      <c r="AJ268" s="52" t="s">
        <v>1</v>
      </c>
      <c r="AL268" s="52"/>
    </row>
    <row r="269" spans="1:38" s="52" customFormat="1" ht="6" customHeight="1">
      <c r="A269" s="66"/>
      <c r="B269" s="66"/>
      <c r="C269" s="66"/>
      <c r="D269" s="66"/>
      <c r="E269" s="66"/>
      <c r="F269" s="66"/>
      <c r="G269" s="66"/>
      <c r="H269" s="66"/>
      <c r="I269" s="66"/>
      <c r="J269" s="66"/>
      <c r="K269" s="66"/>
      <c r="L269" s="66"/>
      <c r="M269" s="66"/>
      <c r="N269" s="66"/>
      <c r="O269" s="219"/>
      <c r="P269" s="220"/>
      <c r="Q269" s="220"/>
      <c r="R269" s="221"/>
      <c r="S269" s="220"/>
      <c r="T269" s="220"/>
      <c r="U269" s="220"/>
      <c r="V269" s="220"/>
      <c r="W269" s="220"/>
      <c r="X269" s="220"/>
      <c r="Y269" s="220"/>
      <c r="Z269" s="220"/>
      <c r="AA269" s="220"/>
      <c r="AB269" s="220"/>
      <c r="AC269" s="356"/>
      <c r="AI269" s="66"/>
    </row>
    <row r="270" spans="1:38" s="52" customFormat="1">
      <c r="A270" s="91"/>
      <c r="B270" s="91"/>
      <c r="C270" s="91"/>
      <c r="D270" s="91"/>
      <c r="E270" s="91"/>
      <c r="F270" s="91"/>
      <c r="G270" s="91"/>
      <c r="H270" s="91"/>
      <c r="I270" s="91"/>
      <c r="J270" s="91"/>
      <c r="K270" s="91"/>
      <c r="L270" s="91"/>
      <c r="M270" s="66"/>
      <c r="N270" s="66"/>
      <c r="AF270" s="62"/>
      <c r="AI270" s="72"/>
    </row>
    <row r="271" spans="1:38" s="53" customFormat="1">
      <c r="A271" s="421">
        <v>1</v>
      </c>
      <c r="B271" s="421"/>
      <c r="C271" s="193"/>
      <c r="D271" s="90" t="s">
        <v>105</v>
      </c>
      <c r="E271" s="90"/>
      <c r="F271" s="91"/>
      <c r="G271" s="91"/>
      <c r="H271" s="91"/>
      <c r="I271" s="91"/>
      <c r="J271" s="91"/>
      <c r="K271" s="91"/>
      <c r="L271" s="91"/>
      <c r="M271" s="66"/>
      <c r="N271" s="222"/>
      <c r="O271" s="223"/>
      <c r="P271" s="223"/>
      <c r="Q271" s="93"/>
      <c r="AC271" s="52"/>
      <c r="AD271" s="52"/>
      <c r="AF271" s="213" t="str">
        <f>IF(AI223="X","X","")</f>
        <v/>
      </c>
      <c r="AG271" s="52" t="s">
        <v>0</v>
      </c>
      <c r="AH271" s="52"/>
      <c r="AI271" s="141" t="str">
        <f>IF(AF223="X","X","")</f>
        <v/>
      </c>
      <c r="AJ271" s="52" t="s">
        <v>1</v>
      </c>
      <c r="AL271" s="52"/>
    </row>
    <row r="272" spans="1:38" s="52" customFormat="1" ht="3" customHeight="1">
      <c r="A272" s="91"/>
      <c r="C272" s="91"/>
      <c r="D272" s="66"/>
      <c r="E272" s="66"/>
      <c r="F272" s="91"/>
      <c r="G272" s="91"/>
      <c r="H272" s="91"/>
      <c r="I272" s="91"/>
      <c r="J272" s="91"/>
      <c r="K272" s="91"/>
      <c r="L272" s="91"/>
      <c r="M272" s="66"/>
      <c r="N272" s="66"/>
      <c r="AF272" s="62"/>
      <c r="AI272" s="72"/>
    </row>
    <row r="273" spans="1:63" s="53" customFormat="1">
      <c r="A273" s="421">
        <v>2</v>
      </c>
      <c r="B273" s="421"/>
      <c r="C273" s="193"/>
      <c r="D273" s="193" t="s">
        <v>106</v>
      </c>
      <c r="E273" s="193"/>
      <c r="F273" s="91"/>
      <c r="G273" s="91"/>
      <c r="H273" s="91"/>
      <c r="I273" s="91"/>
      <c r="J273" s="91"/>
      <c r="K273" s="91"/>
      <c r="L273" s="91"/>
      <c r="M273" s="66"/>
      <c r="N273" s="66"/>
      <c r="O273" s="52"/>
      <c r="P273" s="52"/>
      <c r="Q273" s="52"/>
      <c r="R273" s="52"/>
      <c r="S273" s="52"/>
      <c r="T273" s="52"/>
      <c r="U273" s="52"/>
      <c r="V273" s="52"/>
      <c r="W273" s="52"/>
      <c r="X273" s="52"/>
      <c r="Y273" s="52"/>
      <c r="Z273" s="52"/>
      <c r="AA273" s="52"/>
      <c r="AB273" s="52"/>
      <c r="AC273" s="52"/>
      <c r="AD273" s="52"/>
      <c r="AF273" s="213" t="str">
        <f>IF(AI226="X","X","")</f>
        <v/>
      </c>
      <c r="AG273" s="52" t="s">
        <v>0</v>
      </c>
      <c r="AH273" s="52"/>
      <c r="AI273" s="141" t="str">
        <f>IF(AF226="X","X","")</f>
        <v/>
      </c>
      <c r="AJ273" s="52" t="s">
        <v>1</v>
      </c>
      <c r="AL273" s="52"/>
    </row>
    <row r="274" spans="1:63" s="52" customFormat="1" ht="3" customHeight="1">
      <c r="A274" s="91"/>
      <c r="C274" s="148"/>
      <c r="D274" s="66"/>
      <c r="E274" s="66"/>
      <c r="F274" s="66"/>
      <c r="G274" s="66"/>
      <c r="H274" s="66"/>
      <c r="I274" s="66"/>
      <c r="J274" s="66"/>
      <c r="K274" s="66"/>
      <c r="L274" s="66"/>
      <c r="M274" s="66"/>
      <c r="N274" s="66"/>
      <c r="R274" s="138"/>
      <c r="AF274" s="62"/>
      <c r="AI274" s="72"/>
    </row>
    <row r="275" spans="1:63" s="52" customFormat="1">
      <c r="A275" s="421">
        <v>3</v>
      </c>
      <c r="B275" s="421"/>
      <c r="C275" s="224"/>
      <c r="D275" s="69" t="s">
        <v>232</v>
      </c>
      <c r="E275" s="69"/>
      <c r="F275" s="91"/>
      <c r="G275" s="91"/>
      <c r="H275" s="91"/>
      <c r="I275" s="91"/>
      <c r="J275" s="91"/>
      <c r="K275" s="91"/>
      <c r="L275" s="91"/>
      <c r="M275" s="66"/>
      <c r="N275" s="66"/>
      <c r="AF275" s="213" t="str">
        <f>IF(AI229="X","X","")</f>
        <v/>
      </c>
      <c r="AG275" s="52" t="s">
        <v>0</v>
      </c>
      <c r="AI275" s="141" t="str">
        <f>IF(AF229="X","X","")</f>
        <v/>
      </c>
      <c r="AJ275" s="52" t="s">
        <v>1</v>
      </c>
    </row>
    <row r="276" spans="1:63" s="52" customFormat="1">
      <c r="A276" s="225"/>
      <c r="B276" s="91"/>
      <c r="C276" s="224"/>
      <c r="D276" s="91"/>
      <c r="E276" s="91"/>
      <c r="F276" s="91"/>
      <c r="G276" s="91"/>
      <c r="H276" s="91"/>
      <c r="I276" s="91"/>
      <c r="J276" s="91"/>
      <c r="K276" s="91"/>
      <c r="L276" s="91"/>
      <c r="M276" s="66"/>
      <c r="N276" s="66"/>
      <c r="AE276" s="137"/>
      <c r="AF276" s="62"/>
      <c r="AH276" s="158"/>
      <c r="AI276" s="62"/>
    </row>
    <row r="277" spans="1:63" s="57" customFormat="1" ht="15" customHeight="1">
      <c r="A277" s="186"/>
      <c r="B277" s="60"/>
      <c r="C277" s="52"/>
      <c r="F277" s="52"/>
      <c r="G277" s="187"/>
      <c r="H277" s="100"/>
      <c r="I277" s="58"/>
      <c r="J277" s="58"/>
      <c r="K277" s="58"/>
      <c r="L277" s="58"/>
      <c r="M277" s="58"/>
      <c r="N277" s="58"/>
      <c r="O277" s="58"/>
      <c r="P277" s="58"/>
      <c r="Q277" s="58"/>
      <c r="R277" s="58"/>
      <c r="S277" s="58"/>
      <c r="T277" s="58"/>
      <c r="U277" s="58"/>
      <c r="V277" s="58"/>
      <c r="W277" s="58"/>
      <c r="X277" s="58"/>
      <c r="Y277" s="58"/>
      <c r="Z277" s="58"/>
      <c r="AA277" s="58"/>
      <c r="AB277" s="58"/>
      <c r="AC277" s="58"/>
      <c r="AD277" s="58"/>
      <c r="AE277" s="188"/>
      <c r="AF277" s="188"/>
      <c r="AG277" s="188"/>
      <c r="AH277" s="188"/>
      <c r="AI277" s="188"/>
      <c r="AJ277" s="188"/>
      <c r="AK277" s="188"/>
      <c r="AL277" s="188"/>
      <c r="AM277" s="188"/>
    </row>
    <row r="278" spans="1:63" s="79" customFormat="1" ht="15.75">
      <c r="A278" s="192"/>
      <c r="B278" s="19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row>
    <row r="279" spans="1:63">
      <c r="AD279" s="1"/>
      <c r="AG279" s="17" t="s">
        <v>201</v>
      </c>
    </row>
    <row r="280" spans="1:63" ht="6" customHeight="1">
      <c r="AD280" s="1"/>
      <c r="AG280" s="17"/>
    </row>
    <row r="281" spans="1:63" s="49" customFormat="1" ht="21.95" customHeight="1">
      <c r="A281" s="377" t="s">
        <v>92</v>
      </c>
      <c r="B281" s="377"/>
      <c r="C281" s="377"/>
      <c r="D281" s="377"/>
      <c r="E281" s="377"/>
      <c r="F281" s="377"/>
      <c r="G281" s="377"/>
      <c r="H281" s="377"/>
      <c r="I281" s="377"/>
      <c r="J281" s="377"/>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F281" s="377"/>
      <c r="AG281" s="377"/>
      <c r="AH281" s="377"/>
      <c r="AI281" s="377"/>
      <c r="AJ281" s="377"/>
      <c r="AK281" s="377"/>
      <c r="AL281" s="377"/>
      <c r="AM281" s="377"/>
      <c r="AN281" s="377"/>
      <c r="AO281" s="377"/>
      <c r="AP281" s="377"/>
      <c r="AQ281" s="377"/>
      <c r="AR281" s="377"/>
      <c r="AS281" s="47"/>
      <c r="AT281" s="48"/>
      <c r="AU281" s="48"/>
      <c r="AV281" s="48"/>
      <c r="AW281" s="48"/>
      <c r="AX281" s="48"/>
      <c r="AY281" s="48"/>
      <c r="AZ281" s="48"/>
      <c r="BA281" s="48"/>
      <c r="BB281" s="48"/>
      <c r="BC281" s="48"/>
      <c r="BD281" s="48"/>
      <c r="BE281" s="48"/>
      <c r="BF281" s="48"/>
      <c r="BG281" s="48"/>
      <c r="BH281" s="48"/>
      <c r="BI281" s="48"/>
      <c r="BJ281" s="48"/>
      <c r="BK281" s="48"/>
    </row>
    <row r="282" spans="1:63" s="2" customFormat="1" ht="15.7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row>
    <row r="283" spans="1:63" s="132" customFormat="1" ht="17.25">
      <c r="A283" s="134" t="s">
        <v>187</v>
      </c>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3"/>
      <c r="AJ283" s="131"/>
    </row>
    <row r="284" spans="1:63" s="79" customFormat="1" ht="8.1" customHeight="1">
      <c r="C284" s="192"/>
      <c r="AI284" s="102"/>
    </row>
    <row r="285" spans="1:63" s="52" customFormat="1">
      <c r="A285" s="226" t="s">
        <v>82</v>
      </c>
      <c r="C285" s="53"/>
      <c r="AI285" s="66"/>
    </row>
    <row r="286" spans="1:63" s="52" customFormat="1">
      <c r="A286" s="227"/>
      <c r="B286" s="227"/>
      <c r="C286" s="227"/>
      <c r="D286" s="227"/>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8"/>
    </row>
    <row r="287" spans="1:63" s="229" customFormat="1">
      <c r="A287" s="421">
        <v>1</v>
      </c>
      <c r="B287" s="421"/>
      <c r="D287" s="183" t="s">
        <v>214</v>
      </c>
      <c r="E287" s="183"/>
      <c r="F287" s="230"/>
      <c r="H287" s="231"/>
      <c r="I287" s="231"/>
      <c r="J287" s="231"/>
      <c r="K287" s="231"/>
      <c r="L287" s="231"/>
      <c r="M287" s="231"/>
      <c r="N287" s="231"/>
      <c r="O287" s="231"/>
      <c r="P287" s="231"/>
      <c r="Q287" s="231"/>
      <c r="R287" s="231"/>
      <c r="S287" s="231"/>
      <c r="T287" s="231"/>
      <c r="U287" s="231"/>
      <c r="V287" s="231"/>
      <c r="W287" s="231"/>
      <c r="X287" s="231"/>
      <c r="Y287" s="231"/>
      <c r="Z287" s="231"/>
      <c r="AA287" s="231"/>
      <c r="AB287" s="231"/>
      <c r="AC287" s="231"/>
      <c r="AD287" s="231"/>
      <c r="AF287" s="213" t="str">
        <f>IF(E52="X","X","")</f>
        <v/>
      </c>
      <c r="AG287" s="231" t="s">
        <v>0</v>
      </c>
      <c r="AI287" s="141" t="str">
        <f>IF(E54="X","X","")</f>
        <v/>
      </c>
      <c r="AJ287" s="231" t="s">
        <v>1</v>
      </c>
      <c r="AK287" s="231"/>
      <c r="AL287" s="231"/>
    </row>
    <row r="288" spans="1:63" s="52" customFormat="1">
      <c r="A288" s="227"/>
      <c r="B288" s="227"/>
      <c r="C288" s="227"/>
      <c r="D288" s="60"/>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7"/>
      <c r="AA288" s="227"/>
      <c r="AB288" s="227"/>
      <c r="AC288" s="227"/>
      <c r="AD288" s="227"/>
      <c r="AF288" s="227"/>
      <c r="AG288" s="228"/>
      <c r="AH288" s="228"/>
      <c r="AI288" s="227"/>
      <c r="AJ288" s="228"/>
    </row>
    <row r="289" spans="1:63" s="229" customFormat="1">
      <c r="A289" s="421">
        <v>2</v>
      </c>
      <c r="B289" s="421"/>
      <c r="D289" s="183" t="s">
        <v>215</v>
      </c>
      <c r="E289" s="183"/>
      <c r="F289" s="230"/>
      <c r="H289" s="231"/>
      <c r="I289" s="231"/>
      <c r="J289" s="231"/>
      <c r="K289" s="231"/>
      <c r="L289" s="231"/>
      <c r="M289" s="231"/>
      <c r="N289" s="231"/>
      <c r="O289" s="231"/>
      <c r="P289" s="231"/>
      <c r="Q289" s="231"/>
      <c r="R289" s="231"/>
      <c r="S289" s="231"/>
      <c r="T289" s="231"/>
      <c r="U289" s="231"/>
      <c r="V289" s="231"/>
      <c r="W289" s="231"/>
      <c r="X289" s="231"/>
      <c r="Y289" s="231"/>
      <c r="Z289" s="231"/>
      <c r="AA289" s="231"/>
      <c r="AB289" s="231"/>
      <c r="AC289" s="231"/>
      <c r="AD289" s="231"/>
      <c r="AF289" s="213" t="str">
        <f>IF(Q128="X","X","")</f>
        <v>X</v>
      </c>
      <c r="AG289" s="231" t="s">
        <v>0</v>
      </c>
      <c r="AI289" s="141" t="str">
        <f>IF(W128="X","X","")</f>
        <v/>
      </c>
      <c r="AJ289" s="231" t="s">
        <v>1</v>
      </c>
      <c r="AK289" s="231"/>
      <c r="AL289" s="231"/>
    </row>
    <row r="290" spans="1:63" s="52" customFormat="1">
      <c r="A290" s="227"/>
      <c r="B290" s="227"/>
      <c r="C290" s="227"/>
      <c r="D290" s="60"/>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F290" s="227"/>
      <c r="AG290" s="228"/>
      <c r="AH290" s="228"/>
      <c r="AI290" s="227"/>
      <c r="AJ290" s="228"/>
    </row>
    <row r="291" spans="1:63" s="229" customFormat="1" ht="15" customHeight="1">
      <c r="A291" s="421">
        <v>3</v>
      </c>
      <c r="B291" s="421"/>
      <c r="D291" s="183" t="s">
        <v>220</v>
      </c>
      <c r="E291" s="174"/>
      <c r="F291" s="230"/>
      <c r="H291" s="231"/>
      <c r="I291" s="231"/>
      <c r="J291" s="231"/>
      <c r="K291" s="231"/>
      <c r="L291" s="231"/>
      <c r="M291" s="231"/>
      <c r="N291" s="231"/>
      <c r="O291" s="231"/>
      <c r="P291" s="231"/>
      <c r="Q291" s="231"/>
      <c r="R291" s="231"/>
      <c r="S291" s="231"/>
      <c r="T291" s="231"/>
      <c r="U291" s="231"/>
      <c r="V291" s="231"/>
      <c r="W291" s="231"/>
      <c r="X291" s="231"/>
      <c r="Y291" s="231"/>
      <c r="Z291" s="231"/>
      <c r="AA291" s="231"/>
      <c r="AB291" s="231"/>
      <c r="AC291" s="231"/>
      <c r="AD291" s="231"/>
      <c r="AF291" s="184"/>
      <c r="AG291" s="183" t="s">
        <v>0</v>
      </c>
      <c r="AH291" s="183"/>
      <c r="AI291" s="184"/>
      <c r="AJ291" s="183" t="s">
        <v>1</v>
      </c>
      <c r="AK291" s="231"/>
      <c r="AL291" s="231"/>
    </row>
    <row r="292" spans="1:63" s="231" customFormat="1" ht="6" customHeight="1">
      <c r="A292" s="169"/>
      <c r="B292" s="169"/>
      <c r="D292" s="174"/>
      <c r="E292" s="174"/>
      <c r="F292" s="232"/>
      <c r="AF292" s="171"/>
      <c r="AG292" s="183"/>
      <c r="AH292" s="183"/>
      <c r="AI292" s="233"/>
      <c r="AJ292" s="183"/>
    </row>
    <row r="293" spans="1:63" s="231" customFormat="1">
      <c r="A293" s="169"/>
      <c r="B293" s="169"/>
      <c r="D293" s="433" t="s">
        <v>117</v>
      </c>
      <c r="E293" s="433"/>
      <c r="F293" s="433"/>
      <c r="G293" s="433"/>
      <c r="H293" s="434"/>
      <c r="I293" s="435" t="e">
        <f>AB164</f>
        <v>#DIV/0!</v>
      </c>
      <c r="J293" s="435"/>
      <c r="K293" s="435"/>
      <c r="L293" s="234" t="s">
        <v>7</v>
      </c>
      <c r="Q293" s="433" t="s">
        <v>118</v>
      </c>
      <c r="R293" s="433"/>
      <c r="S293" s="434"/>
      <c r="T293" s="389" t="e">
        <f>AB166</f>
        <v>#DIV/0!</v>
      </c>
      <c r="U293" s="436"/>
      <c r="V293" s="234" t="s">
        <v>7</v>
      </c>
      <c r="AF293" s="171"/>
      <c r="AG293" s="183"/>
      <c r="AH293" s="183"/>
      <c r="AI293" s="233"/>
      <c r="AJ293" s="183"/>
    </row>
    <row r="294" spans="1:63" s="52" customFormat="1">
      <c r="A294" s="227"/>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F294" s="227"/>
      <c r="AG294" s="228"/>
      <c r="AH294" s="228"/>
      <c r="AI294" s="227"/>
      <c r="AJ294" s="228"/>
    </row>
    <row r="295" spans="1:63" s="95" customFormat="1">
      <c r="A295" s="421">
        <v>4</v>
      </c>
      <c r="B295" s="421"/>
      <c r="C295" s="235"/>
      <c r="D295" s="174" t="s">
        <v>216</v>
      </c>
      <c r="E295" s="174"/>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6"/>
      <c r="AD295" s="236"/>
      <c r="AF295" s="237" t="e">
        <f>IF(AND(AF256="X",AF258="X",AF264="X",AF266="X",AF268="X",AF271="X",AF273="X",AF275="X"),"X","")</f>
        <v>#DIV/0!</v>
      </c>
      <c r="AG295" s="231" t="s">
        <v>0</v>
      </c>
      <c r="AH295" s="229"/>
      <c r="AI295" s="238" t="e">
        <f>IF(OR(AI256="X",AI258="X",AI264="X",AI266="X",AI268="X",AI271="X",AI273="X",AI275="X"),"X","")</f>
        <v>#DIV/0!</v>
      </c>
      <c r="AJ295" s="231" t="s">
        <v>1</v>
      </c>
      <c r="AK295" s="236"/>
      <c r="AL295" s="236"/>
      <c r="AM295" s="236"/>
      <c r="AN295" s="236"/>
      <c r="AO295" s="236"/>
      <c r="AP295" s="236"/>
      <c r="AQ295" s="236"/>
      <c r="AR295" s="236"/>
      <c r="AS295" s="236"/>
      <c r="AT295" s="239"/>
      <c r="AU295" s="239"/>
      <c r="AV295" s="239"/>
      <c r="AW295" s="239"/>
      <c r="AX295" s="239"/>
      <c r="AY295" s="239"/>
      <c r="AZ295" s="239"/>
      <c r="BA295" s="239"/>
      <c r="BB295" s="239"/>
      <c r="BC295" s="239"/>
      <c r="BD295" s="239"/>
      <c r="BE295" s="239"/>
      <c r="BF295" s="239"/>
      <c r="BG295" s="239"/>
      <c r="BH295" s="239"/>
      <c r="BI295" s="239"/>
      <c r="BJ295" s="239"/>
      <c r="BK295" s="239"/>
    </row>
    <row r="296" spans="1:63" s="95" customFormat="1">
      <c r="A296" s="169"/>
      <c r="B296" s="169"/>
      <c r="C296" s="183"/>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c r="AA296" s="236"/>
      <c r="AB296" s="236"/>
      <c r="AC296" s="236"/>
      <c r="AD296" s="236"/>
      <c r="AE296" s="236"/>
      <c r="AF296" s="236"/>
      <c r="AG296" s="236"/>
      <c r="AH296" s="236"/>
      <c r="AI296" s="69"/>
      <c r="AJ296" s="236"/>
      <c r="AK296" s="236"/>
      <c r="AL296" s="236"/>
      <c r="AM296" s="236"/>
      <c r="AN296" s="236"/>
      <c r="AO296" s="236"/>
      <c r="AP296" s="236"/>
      <c r="AQ296" s="236"/>
      <c r="AR296" s="236"/>
      <c r="AS296" s="236"/>
    </row>
    <row r="297" spans="1:63" s="60" customFormat="1">
      <c r="D297" s="420" t="s">
        <v>227</v>
      </c>
      <c r="E297" s="420"/>
      <c r="F297" s="420"/>
      <c r="G297" s="420"/>
      <c r="H297" s="420"/>
      <c r="I297" s="420"/>
      <c r="J297" s="420"/>
      <c r="K297" s="420"/>
      <c r="L297" s="420"/>
      <c r="M297" s="420"/>
      <c r="N297" s="420"/>
      <c r="O297" s="420"/>
      <c r="P297" s="420"/>
      <c r="Q297" s="420"/>
      <c r="R297" s="420"/>
      <c r="S297" s="420"/>
      <c r="T297" s="420"/>
      <c r="U297" s="420"/>
      <c r="V297" s="420"/>
      <c r="W297" s="420"/>
      <c r="X297" s="420"/>
      <c r="Y297" s="420"/>
      <c r="Z297" s="420"/>
      <c r="AA297" s="420"/>
      <c r="AB297" s="420"/>
      <c r="AC297" s="420"/>
      <c r="AD297" s="420"/>
      <c r="AE297" s="420"/>
      <c r="AF297" s="420"/>
      <c r="AG297" s="420"/>
      <c r="AH297" s="420"/>
      <c r="AI297" s="420"/>
      <c r="AJ297" s="420"/>
      <c r="AK297" s="420"/>
      <c r="AL297" s="420"/>
      <c r="AM297" s="420"/>
      <c r="AN297" s="420"/>
      <c r="AO297" s="420"/>
      <c r="AP297" s="420"/>
      <c r="AQ297" s="420"/>
      <c r="AR297" s="420"/>
      <c r="AT297" s="78"/>
      <c r="AU297" s="78"/>
      <c r="AV297" s="78"/>
      <c r="AW297" s="78" t="s">
        <v>63</v>
      </c>
      <c r="AX297" s="78"/>
      <c r="AY297" s="78"/>
      <c r="AZ297" s="78"/>
      <c r="BA297" s="78"/>
      <c r="BB297" s="78"/>
      <c r="BC297" s="78"/>
      <c r="BD297" s="78"/>
      <c r="BE297" s="78"/>
      <c r="BF297" s="78"/>
      <c r="BG297" s="78"/>
      <c r="BH297" s="78"/>
      <c r="BI297" s="78"/>
      <c r="BJ297" s="78"/>
      <c r="BK297" s="78"/>
    </row>
    <row r="298" spans="1:63" s="60" customFormat="1">
      <c r="D298" s="420"/>
      <c r="E298" s="420"/>
      <c r="F298" s="420"/>
      <c r="G298" s="420"/>
      <c r="H298" s="420"/>
      <c r="I298" s="420"/>
      <c r="J298" s="420"/>
      <c r="K298" s="420"/>
      <c r="L298" s="420"/>
      <c r="M298" s="420"/>
      <c r="N298" s="420"/>
      <c r="O298" s="420"/>
      <c r="P298" s="420"/>
      <c r="Q298" s="420"/>
      <c r="R298" s="420"/>
      <c r="S298" s="420"/>
      <c r="T298" s="420"/>
      <c r="U298" s="420"/>
      <c r="V298" s="420"/>
      <c r="W298" s="420"/>
      <c r="X298" s="420"/>
      <c r="Y298" s="420"/>
      <c r="Z298" s="420"/>
      <c r="AA298" s="420"/>
      <c r="AB298" s="420"/>
      <c r="AC298" s="420"/>
      <c r="AD298" s="420"/>
      <c r="AE298" s="420"/>
      <c r="AF298" s="420"/>
      <c r="AG298" s="420"/>
      <c r="AH298" s="420"/>
      <c r="AI298" s="420"/>
      <c r="AJ298" s="420"/>
      <c r="AK298" s="420"/>
      <c r="AL298" s="420"/>
      <c r="AM298" s="420"/>
      <c r="AN298" s="420"/>
      <c r="AO298" s="420"/>
      <c r="AP298" s="420"/>
      <c r="AQ298" s="420"/>
      <c r="AR298" s="420"/>
      <c r="AT298" s="78"/>
      <c r="AU298" s="78"/>
      <c r="AV298" s="78"/>
      <c r="AW298" s="78" t="s">
        <v>63</v>
      </c>
      <c r="AX298" s="78"/>
      <c r="AY298" s="78"/>
      <c r="AZ298" s="78"/>
      <c r="BA298" s="78"/>
      <c r="BB298" s="78"/>
      <c r="BC298" s="78"/>
      <c r="BD298" s="78"/>
      <c r="BE298" s="78"/>
      <c r="BF298" s="78"/>
      <c r="BG298" s="78"/>
      <c r="BH298" s="78"/>
      <c r="BI298" s="78"/>
      <c r="BJ298" s="78"/>
      <c r="BK298" s="78"/>
    </row>
    <row r="299" spans="1:63" s="60" customFormat="1">
      <c r="D299" s="420"/>
      <c r="E299" s="420"/>
      <c r="F299" s="420"/>
      <c r="G299" s="420"/>
      <c r="H299" s="420"/>
      <c r="I299" s="420"/>
      <c r="J299" s="420"/>
      <c r="K299" s="420"/>
      <c r="L299" s="420"/>
      <c r="M299" s="420"/>
      <c r="N299" s="420"/>
      <c r="O299" s="420"/>
      <c r="P299" s="420"/>
      <c r="Q299" s="420"/>
      <c r="R299" s="420"/>
      <c r="S299" s="420"/>
      <c r="T299" s="420"/>
      <c r="U299" s="420"/>
      <c r="V299" s="420"/>
      <c r="W299" s="420"/>
      <c r="X299" s="420"/>
      <c r="Y299" s="420"/>
      <c r="Z299" s="420"/>
      <c r="AA299" s="420"/>
      <c r="AB299" s="420"/>
      <c r="AC299" s="420"/>
      <c r="AD299" s="420"/>
      <c r="AE299" s="420"/>
      <c r="AF299" s="420"/>
      <c r="AG299" s="420"/>
      <c r="AH299" s="420"/>
      <c r="AI299" s="420"/>
      <c r="AJ299" s="420"/>
      <c r="AK299" s="420"/>
      <c r="AL299" s="420"/>
      <c r="AM299" s="420"/>
      <c r="AN299" s="420"/>
      <c r="AO299" s="420"/>
      <c r="AP299" s="420"/>
      <c r="AQ299" s="420"/>
      <c r="AR299" s="420"/>
      <c r="AT299" s="78"/>
      <c r="AU299" s="78"/>
      <c r="AV299" s="78"/>
      <c r="AW299" s="78" t="s">
        <v>63</v>
      </c>
      <c r="AX299" s="78"/>
      <c r="AY299" s="78"/>
      <c r="AZ299" s="78"/>
      <c r="BA299" s="78"/>
      <c r="BB299" s="78"/>
      <c r="BC299" s="78"/>
      <c r="BD299" s="78"/>
      <c r="BE299" s="78"/>
      <c r="BF299" s="78"/>
      <c r="BG299" s="78"/>
      <c r="BH299" s="78"/>
      <c r="BI299" s="78"/>
      <c r="BJ299" s="78"/>
      <c r="BK299" s="78"/>
    </row>
    <row r="300" spans="1:63" s="60" customFormat="1">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420"/>
      <c r="AE300" s="420"/>
      <c r="AF300" s="420"/>
      <c r="AG300" s="420"/>
      <c r="AH300" s="420"/>
      <c r="AI300" s="420"/>
      <c r="AJ300" s="420"/>
      <c r="AK300" s="420"/>
      <c r="AL300" s="420"/>
      <c r="AM300" s="420"/>
      <c r="AN300" s="420"/>
      <c r="AO300" s="420"/>
      <c r="AP300" s="420"/>
      <c r="AQ300" s="420"/>
      <c r="AR300" s="420"/>
      <c r="AT300" s="78"/>
      <c r="AU300" s="78"/>
      <c r="AV300" s="78"/>
      <c r="AW300" s="78" t="s">
        <v>63</v>
      </c>
      <c r="AX300" s="78"/>
      <c r="AY300" s="78"/>
      <c r="AZ300" s="78"/>
      <c r="BA300" s="78"/>
      <c r="BB300" s="78"/>
      <c r="BC300" s="78"/>
      <c r="BD300" s="78"/>
      <c r="BE300" s="78"/>
      <c r="BF300" s="78"/>
      <c r="BG300" s="78"/>
      <c r="BH300" s="78"/>
      <c r="BI300" s="78"/>
      <c r="BJ300" s="78"/>
      <c r="BK300" s="78"/>
    </row>
    <row r="301" spans="1:63" s="240" customFormat="1" ht="15.75">
      <c r="D301" s="102"/>
      <c r="E301" s="102"/>
      <c r="AL301" s="241"/>
      <c r="AS301" s="242"/>
      <c r="AT301" s="242"/>
      <c r="AU301" s="242"/>
      <c r="AV301" s="242"/>
      <c r="AW301" s="242"/>
      <c r="AX301" s="242"/>
      <c r="AY301" s="242"/>
      <c r="AZ301" s="242"/>
      <c r="BA301" s="242"/>
      <c r="BB301" s="242"/>
      <c r="BC301" s="242"/>
      <c r="BD301" s="242"/>
      <c r="BE301" s="242"/>
      <c r="BF301" s="242"/>
      <c r="BG301" s="242"/>
      <c r="BH301" s="242"/>
      <c r="BI301" s="242"/>
      <c r="BJ301" s="242"/>
    </row>
    <row r="302" spans="1:63" s="4" customFormat="1" ht="15" customHeight="1">
      <c r="A302" s="430"/>
      <c r="B302" s="430"/>
      <c r="C302" s="430"/>
      <c r="D302" s="430"/>
      <c r="E302" s="430"/>
      <c r="F302" s="430"/>
      <c r="G302" s="430"/>
      <c r="H302" s="430"/>
      <c r="I302" s="430"/>
      <c r="J302" s="430"/>
      <c r="K302" s="430"/>
      <c r="L302" s="430"/>
      <c r="M302" s="430"/>
      <c r="N302" s="430"/>
      <c r="O302" s="430"/>
      <c r="P302" s="430"/>
      <c r="Q302" s="430"/>
      <c r="R302" s="430"/>
      <c r="S302" s="430"/>
      <c r="T302" s="430"/>
      <c r="U302" s="430"/>
      <c r="V302" s="430"/>
      <c r="W302" s="430"/>
      <c r="X302" s="430"/>
      <c r="Y302" s="430"/>
      <c r="Z302" s="430"/>
      <c r="AA302" s="430"/>
      <c r="AB302" s="430"/>
      <c r="AC302" s="430"/>
      <c r="AD302" s="430"/>
      <c r="AE302" s="430"/>
      <c r="AF302" s="430"/>
      <c r="AG302" s="430"/>
      <c r="AH302" s="430"/>
      <c r="AI302" s="430"/>
      <c r="AJ302" s="430"/>
      <c r="AK302" s="11"/>
      <c r="AL302" s="11"/>
      <c r="AM302" s="11"/>
      <c r="AN302" s="11"/>
      <c r="AO302" s="11"/>
      <c r="AP302" s="11"/>
      <c r="AQ302" s="11"/>
      <c r="AR302" s="11"/>
      <c r="AS302" s="11"/>
      <c r="AT302" s="39"/>
      <c r="AU302" s="39"/>
      <c r="AV302" s="39"/>
      <c r="AW302" s="39"/>
      <c r="AX302" s="39"/>
      <c r="AY302" s="39"/>
      <c r="AZ302" s="39"/>
      <c r="BA302" s="39"/>
      <c r="BB302" s="39"/>
      <c r="BC302" s="39"/>
      <c r="BD302" s="39"/>
      <c r="BE302" s="39"/>
      <c r="BF302" s="39"/>
      <c r="BG302" s="39"/>
      <c r="BH302" s="39"/>
      <c r="BI302" s="39"/>
      <c r="BJ302" s="39"/>
      <c r="BK302" s="39"/>
    </row>
    <row r="303" spans="1:63" s="4" customFormat="1" ht="15" customHeight="1">
      <c r="A303" s="430"/>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0"/>
      <c r="AJ303" s="430"/>
      <c r="AK303" s="11"/>
      <c r="AL303" s="11"/>
      <c r="AM303" s="11"/>
      <c r="AN303" s="11"/>
      <c r="AO303" s="11"/>
      <c r="AP303" s="11"/>
      <c r="AQ303" s="11"/>
      <c r="AR303" s="11"/>
      <c r="AS303" s="11"/>
      <c r="AT303" s="39"/>
      <c r="AU303" s="39"/>
      <c r="AV303" s="39"/>
      <c r="AW303" s="39"/>
      <c r="AX303" s="39"/>
      <c r="AY303" s="39"/>
      <c r="AZ303" s="39"/>
      <c r="BA303" s="39"/>
      <c r="BB303" s="39"/>
      <c r="BC303" s="39"/>
      <c r="BD303" s="39"/>
      <c r="BE303" s="39"/>
      <c r="BF303" s="39"/>
      <c r="BG303" s="39"/>
      <c r="BH303" s="39"/>
      <c r="BI303" s="39"/>
      <c r="BJ303" s="39"/>
      <c r="BK303" s="39"/>
    </row>
    <row r="304" spans="1:63" s="4" customFormat="1" ht="15" customHeight="1">
      <c r="A304" s="430"/>
      <c r="B304" s="430"/>
      <c r="C304" s="430"/>
      <c r="D304" s="430"/>
      <c r="E304" s="430"/>
      <c r="F304" s="430"/>
      <c r="G304" s="430"/>
      <c r="H304" s="430"/>
      <c r="I304" s="430"/>
      <c r="J304" s="430"/>
      <c r="K304" s="430"/>
      <c r="L304" s="430"/>
      <c r="M304" s="430"/>
      <c r="N304" s="430"/>
      <c r="O304" s="430"/>
      <c r="P304" s="430"/>
      <c r="Q304" s="430"/>
      <c r="R304" s="430"/>
      <c r="S304" s="430"/>
      <c r="T304" s="430"/>
      <c r="U304" s="430"/>
      <c r="V304" s="430"/>
      <c r="W304" s="430"/>
      <c r="X304" s="430"/>
      <c r="Y304" s="430"/>
      <c r="Z304" s="430"/>
      <c r="AA304" s="430"/>
      <c r="AB304" s="430"/>
      <c r="AC304" s="430"/>
      <c r="AD304" s="430"/>
      <c r="AE304" s="430"/>
      <c r="AF304" s="430"/>
      <c r="AG304" s="430"/>
      <c r="AH304" s="430"/>
      <c r="AI304" s="430"/>
      <c r="AJ304" s="430"/>
      <c r="AK304" s="11"/>
      <c r="AL304" s="11"/>
      <c r="AM304" s="11"/>
      <c r="AN304" s="11"/>
      <c r="AO304" s="11"/>
      <c r="AP304" s="11"/>
      <c r="AQ304" s="11"/>
      <c r="AR304" s="11"/>
      <c r="AS304" s="11"/>
      <c r="AT304" s="39"/>
      <c r="AU304" s="39"/>
      <c r="AV304" s="39"/>
      <c r="AW304" s="39"/>
      <c r="AX304" s="39"/>
      <c r="AY304" s="39"/>
      <c r="AZ304" s="39"/>
      <c r="BA304" s="39"/>
      <c r="BB304" s="39"/>
      <c r="BC304" s="39"/>
      <c r="BD304" s="39"/>
      <c r="BE304" s="39"/>
      <c r="BF304" s="39"/>
      <c r="BG304" s="39"/>
      <c r="BH304" s="39"/>
      <c r="BI304" s="39"/>
      <c r="BJ304" s="39"/>
      <c r="BK304" s="39"/>
    </row>
    <row r="305" spans="1:63" s="4" customFormat="1" ht="15" customHeight="1">
      <c r="A305" s="430"/>
      <c r="B305" s="430"/>
      <c r="C305" s="430"/>
      <c r="D305" s="430"/>
      <c r="E305" s="430"/>
      <c r="F305" s="430"/>
      <c r="G305" s="430"/>
      <c r="H305" s="430"/>
      <c r="I305" s="430"/>
      <c r="J305" s="430"/>
      <c r="K305" s="430"/>
      <c r="L305" s="430"/>
      <c r="M305" s="430"/>
      <c r="N305" s="430"/>
      <c r="O305" s="430"/>
      <c r="P305" s="430"/>
      <c r="Q305" s="430"/>
      <c r="R305" s="430"/>
      <c r="S305" s="430"/>
      <c r="T305" s="430"/>
      <c r="U305" s="430"/>
      <c r="V305" s="430"/>
      <c r="W305" s="430"/>
      <c r="X305" s="430"/>
      <c r="Y305" s="430"/>
      <c r="Z305" s="430"/>
      <c r="AA305" s="430"/>
      <c r="AB305" s="430"/>
      <c r="AC305" s="430"/>
      <c r="AD305" s="430"/>
      <c r="AE305" s="430"/>
      <c r="AF305" s="430"/>
      <c r="AG305" s="430"/>
      <c r="AH305" s="430"/>
      <c r="AI305" s="430"/>
      <c r="AJ305" s="430"/>
      <c r="AK305" s="11"/>
      <c r="AL305" s="11"/>
      <c r="AM305" s="11"/>
      <c r="AN305" s="11"/>
      <c r="AO305" s="11"/>
      <c r="AP305" s="11"/>
      <c r="AQ305" s="11"/>
      <c r="AR305" s="11"/>
      <c r="AS305" s="11"/>
      <c r="AT305" s="39"/>
      <c r="AU305" s="39"/>
      <c r="AV305" s="39"/>
      <c r="AW305" s="39"/>
      <c r="AX305" s="39"/>
      <c r="AY305" s="39"/>
      <c r="AZ305" s="39"/>
      <c r="BA305" s="39"/>
      <c r="BB305" s="39"/>
      <c r="BC305" s="39"/>
      <c r="BD305" s="39"/>
      <c r="BE305" s="39"/>
      <c r="BF305" s="39"/>
      <c r="BG305" s="39"/>
      <c r="BH305" s="39"/>
      <c r="BI305" s="39"/>
      <c r="BJ305" s="39"/>
      <c r="BK305" s="39"/>
    </row>
    <row r="306" spans="1:63" s="4" customFormat="1" ht="15" customHeight="1">
      <c r="A306" s="430"/>
      <c r="B306" s="430"/>
      <c r="C306" s="430"/>
      <c r="D306" s="430"/>
      <c r="E306" s="430"/>
      <c r="F306" s="430"/>
      <c r="G306" s="430"/>
      <c r="H306" s="430"/>
      <c r="I306" s="430"/>
      <c r="J306" s="430"/>
      <c r="K306" s="430"/>
      <c r="L306" s="430"/>
      <c r="M306" s="430"/>
      <c r="N306" s="430"/>
      <c r="O306" s="430"/>
      <c r="P306" s="430"/>
      <c r="Q306" s="430"/>
      <c r="R306" s="430"/>
      <c r="S306" s="430"/>
      <c r="T306" s="430"/>
      <c r="U306" s="430"/>
      <c r="V306" s="430"/>
      <c r="W306" s="430"/>
      <c r="X306" s="430"/>
      <c r="Y306" s="430"/>
      <c r="Z306" s="430"/>
      <c r="AA306" s="430"/>
      <c r="AB306" s="430"/>
      <c r="AC306" s="430"/>
      <c r="AD306" s="430"/>
      <c r="AE306" s="430"/>
      <c r="AF306" s="430"/>
      <c r="AG306" s="430"/>
      <c r="AH306" s="430"/>
      <c r="AI306" s="430"/>
      <c r="AJ306" s="430"/>
      <c r="AK306" s="11"/>
      <c r="AL306" s="11"/>
      <c r="AM306" s="11"/>
      <c r="AN306" s="11"/>
      <c r="AO306" s="11"/>
      <c r="AP306" s="11"/>
      <c r="AQ306" s="11"/>
      <c r="AR306" s="11"/>
      <c r="AS306" s="11"/>
      <c r="AT306" s="39"/>
      <c r="AU306" s="39"/>
      <c r="AV306" s="39"/>
      <c r="AW306" s="39"/>
      <c r="AX306" s="39"/>
      <c r="AY306" s="39"/>
      <c r="AZ306" s="39"/>
      <c r="BA306" s="39"/>
      <c r="BB306" s="39"/>
      <c r="BC306" s="39"/>
      <c r="BD306" s="39"/>
      <c r="BE306" s="39"/>
      <c r="BF306" s="39"/>
      <c r="BG306" s="39"/>
      <c r="BH306" s="39"/>
      <c r="BI306" s="39"/>
      <c r="BJ306" s="39"/>
      <c r="BK306" s="39"/>
    </row>
    <row r="307" spans="1:63" s="4" customFormat="1" ht="6" customHeight="1">
      <c r="A307" s="26"/>
      <c r="B307" s="11"/>
      <c r="C307" s="15"/>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3"/>
      <c r="AH307" s="3"/>
      <c r="AI307" s="7"/>
      <c r="AK307" s="40"/>
    </row>
    <row r="308" spans="1:63" s="4" customFormat="1" ht="15" customHeight="1">
      <c r="A308" s="430"/>
      <c r="B308" s="430"/>
      <c r="C308" s="430"/>
      <c r="D308" s="430"/>
      <c r="E308" s="430"/>
      <c r="F308" s="430"/>
      <c r="G308" s="430"/>
      <c r="H308" s="430"/>
      <c r="I308" s="430"/>
      <c r="J308" s="430"/>
      <c r="K308" s="430"/>
      <c r="L308" s="430"/>
      <c r="M308" s="430"/>
      <c r="N308" s="430"/>
      <c r="O308" s="430"/>
      <c r="P308" s="430"/>
      <c r="Q308" s="430"/>
      <c r="R308" s="430"/>
      <c r="S308" s="430"/>
      <c r="T308" s="430"/>
      <c r="U308" s="430"/>
      <c r="V308" s="430"/>
      <c r="W308" s="430"/>
      <c r="X308" s="430"/>
      <c r="Y308" s="430"/>
      <c r="Z308" s="430"/>
      <c r="AA308" s="430"/>
      <c r="AB308" s="430"/>
      <c r="AC308" s="430"/>
      <c r="AD308" s="430"/>
      <c r="AE308" s="11"/>
      <c r="AF308" s="11"/>
      <c r="AG308" s="11"/>
      <c r="AH308" s="11"/>
      <c r="AI308" s="11"/>
      <c r="AJ308" s="11"/>
      <c r="AK308" s="11"/>
      <c r="AL308" s="11"/>
      <c r="AM308" s="11"/>
      <c r="AN308" s="11"/>
      <c r="AO308" s="11"/>
      <c r="AP308" s="11"/>
      <c r="AR308" s="41"/>
      <c r="AS308" s="42"/>
      <c r="AT308" s="39"/>
      <c r="AU308" s="39"/>
      <c r="AV308" s="39"/>
      <c r="AW308" s="39"/>
      <c r="AX308" s="39"/>
      <c r="AY308" s="39"/>
      <c r="AZ308" s="39"/>
      <c r="BA308" s="39"/>
      <c r="BB308" s="39"/>
      <c r="BC308" s="39"/>
      <c r="BD308" s="39"/>
      <c r="BE308" s="39"/>
      <c r="BF308" s="39"/>
      <c r="BG308" s="39"/>
      <c r="BH308" s="39"/>
      <c r="BI308" s="39"/>
      <c r="BJ308" s="39"/>
    </row>
    <row r="309" spans="1:63" s="4" customFormat="1" ht="12.75">
      <c r="A309" s="430"/>
      <c r="B309" s="430"/>
      <c r="C309" s="430"/>
      <c r="D309" s="430"/>
      <c r="E309" s="430"/>
      <c r="F309" s="430"/>
      <c r="G309" s="430"/>
      <c r="H309" s="430"/>
      <c r="I309" s="430"/>
      <c r="J309" s="430"/>
      <c r="K309" s="430"/>
      <c r="L309" s="430"/>
      <c r="M309" s="430"/>
      <c r="N309" s="430"/>
      <c r="O309" s="430"/>
      <c r="P309" s="430"/>
      <c r="Q309" s="430"/>
      <c r="R309" s="430"/>
      <c r="S309" s="430"/>
      <c r="T309" s="430"/>
      <c r="U309" s="430"/>
      <c r="V309" s="430"/>
      <c r="W309" s="430"/>
      <c r="X309" s="430"/>
      <c r="Y309" s="430"/>
      <c r="Z309" s="430"/>
      <c r="AA309" s="430"/>
      <c r="AB309" s="430"/>
      <c r="AC309" s="430"/>
      <c r="AD309" s="430"/>
      <c r="AE309" s="19"/>
      <c r="AG309" s="18"/>
      <c r="AH309" s="18"/>
      <c r="AI309" s="18"/>
      <c r="AJ309" s="18"/>
      <c r="AK309" s="5"/>
      <c r="AL309" s="5"/>
      <c r="BF309" s="39"/>
      <c r="BG309" s="39"/>
      <c r="BH309" s="39"/>
      <c r="BI309" s="39"/>
      <c r="BJ309" s="39"/>
    </row>
    <row r="310" spans="1:63" s="4" customFormat="1" ht="15" customHeight="1">
      <c r="A310" s="430"/>
      <c r="B310" s="430"/>
      <c r="C310" s="430"/>
      <c r="D310" s="430"/>
      <c r="E310" s="430"/>
      <c r="F310" s="430"/>
      <c r="G310" s="430"/>
      <c r="H310" s="430"/>
      <c r="I310" s="430"/>
      <c r="J310" s="430"/>
      <c r="K310" s="430"/>
      <c r="L310" s="430"/>
      <c r="M310" s="430"/>
      <c r="N310" s="430"/>
      <c r="O310" s="430"/>
      <c r="P310" s="430"/>
      <c r="Q310" s="430"/>
      <c r="R310" s="430"/>
      <c r="S310" s="430"/>
      <c r="T310" s="430"/>
      <c r="U310" s="430"/>
      <c r="V310" s="430"/>
      <c r="W310" s="430"/>
      <c r="X310" s="430"/>
      <c r="Y310" s="430"/>
      <c r="Z310" s="430"/>
      <c r="AA310" s="430"/>
      <c r="AB310" s="430"/>
      <c r="AC310" s="430"/>
      <c r="AD310" s="430"/>
      <c r="AE310" s="11"/>
      <c r="AF310" s="11"/>
      <c r="AG310" s="11"/>
      <c r="AH310" s="11"/>
      <c r="AI310" s="11"/>
      <c r="AJ310" s="11"/>
      <c r="AK310" s="11"/>
      <c r="AL310" s="11"/>
      <c r="AM310" s="11"/>
      <c r="AN310" s="11"/>
      <c r="AO310" s="11"/>
      <c r="AP310" s="11"/>
      <c r="AQ310" s="11"/>
      <c r="AR310" s="11"/>
      <c r="AS310" s="11"/>
      <c r="AT310" s="39"/>
      <c r="AU310" s="39"/>
      <c r="AV310" s="39"/>
      <c r="AW310" s="39"/>
      <c r="AX310" s="39"/>
      <c r="AY310" s="39"/>
      <c r="AZ310" s="39"/>
      <c r="BA310" s="39"/>
      <c r="BB310" s="39"/>
      <c r="BC310" s="39"/>
      <c r="BD310" s="39"/>
      <c r="BE310" s="39"/>
      <c r="BF310" s="39"/>
      <c r="BG310" s="39"/>
      <c r="BH310" s="39"/>
      <c r="BI310" s="39"/>
      <c r="BJ310" s="39"/>
      <c r="BK310" s="39"/>
    </row>
    <row r="311" spans="1:63" s="4" customFormat="1" ht="15.6" customHeight="1">
      <c r="A311" s="430"/>
      <c r="B311" s="430"/>
      <c r="C311" s="430"/>
      <c r="D311" s="430"/>
      <c r="E311" s="430"/>
      <c r="F311" s="430"/>
      <c r="G311" s="430"/>
      <c r="H311" s="430"/>
      <c r="I311" s="430"/>
      <c r="J311" s="430"/>
      <c r="K311" s="430"/>
      <c r="L311" s="430"/>
      <c r="M311" s="430"/>
      <c r="N311" s="430"/>
      <c r="O311" s="430"/>
      <c r="P311" s="430"/>
      <c r="Q311" s="430"/>
      <c r="R311" s="430"/>
      <c r="S311" s="430"/>
      <c r="T311" s="430"/>
      <c r="U311" s="430"/>
      <c r="V311" s="430"/>
      <c r="W311" s="430"/>
      <c r="X311" s="430"/>
      <c r="Y311" s="430"/>
      <c r="Z311" s="430"/>
      <c r="AA311" s="430"/>
      <c r="AB311" s="430"/>
      <c r="AC311" s="430"/>
      <c r="AD311" s="430"/>
      <c r="AE311" s="5"/>
      <c r="AF311" s="5"/>
      <c r="AG311" s="5"/>
      <c r="AH311" s="5"/>
      <c r="AI311" s="5"/>
      <c r="AJ311" s="5"/>
      <c r="AK311" s="5"/>
      <c r="AL311" s="5"/>
      <c r="AM311" s="5"/>
      <c r="AN311" s="5"/>
      <c r="AO311" s="5"/>
      <c r="AP311" s="5"/>
      <c r="AQ311" s="11"/>
      <c r="AR311" s="11"/>
      <c r="AS311" s="11"/>
      <c r="AT311" s="39"/>
      <c r="AU311" s="39"/>
      <c r="AV311" s="39"/>
      <c r="AW311" s="39"/>
      <c r="AX311" s="39"/>
      <c r="AY311" s="39"/>
      <c r="AZ311" s="39"/>
      <c r="BA311" s="39"/>
      <c r="BB311" s="39"/>
      <c r="BC311" s="39"/>
      <c r="BD311" s="39"/>
      <c r="BE311" s="39"/>
      <c r="BF311" s="39"/>
      <c r="BG311" s="39"/>
      <c r="BH311" s="39"/>
      <c r="BI311" s="39"/>
      <c r="BJ311" s="39"/>
      <c r="BK311" s="39"/>
    </row>
    <row r="312" spans="1:63" s="4" customFormat="1" ht="15" customHeight="1">
      <c r="A312" s="430"/>
      <c r="B312" s="430"/>
      <c r="C312" s="430"/>
      <c r="D312" s="430"/>
      <c r="E312" s="430"/>
      <c r="F312" s="430"/>
      <c r="G312" s="430"/>
      <c r="H312" s="430"/>
      <c r="I312" s="430"/>
      <c r="J312" s="430"/>
      <c r="K312" s="430"/>
      <c r="L312" s="430"/>
      <c r="M312" s="430"/>
      <c r="N312" s="430"/>
      <c r="O312" s="430"/>
      <c r="P312" s="430"/>
      <c r="Q312" s="430"/>
      <c r="R312" s="430"/>
      <c r="S312" s="430"/>
      <c r="T312" s="430"/>
      <c r="U312" s="430"/>
      <c r="V312" s="430"/>
      <c r="W312" s="430"/>
      <c r="X312" s="430"/>
      <c r="Y312" s="430"/>
      <c r="Z312" s="430"/>
      <c r="AA312" s="430"/>
      <c r="AB312" s="430"/>
      <c r="AC312" s="430"/>
      <c r="AD312" s="430"/>
      <c r="AE312" s="12"/>
      <c r="AF312" s="12"/>
      <c r="AG312" s="12"/>
      <c r="AH312" s="12"/>
      <c r="AI312" s="12"/>
      <c r="AJ312" s="12"/>
      <c r="AK312" s="12"/>
      <c r="AL312" s="12"/>
      <c r="AM312" s="12"/>
      <c r="AN312" s="12"/>
      <c r="AO312" s="12"/>
      <c r="AP312" s="12"/>
      <c r="AQ312" s="11"/>
      <c r="AR312" s="11"/>
      <c r="AS312" s="11"/>
      <c r="AT312" s="39"/>
      <c r="AU312" s="39"/>
      <c r="AV312" s="39"/>
      <c r="AW312" s="39"/>
      <c r="AX312" s="39"/>
      <c r="AY312" s="39"/>
      <c r="AZ312" s="39"/>
      <c r="BA312" s="39"/>
      <c r="BB312" s="39"/>
      <c r="BC312" s="39"/>
      <c r="BD312" s="39"/>
      <c r="BE312" s="39"/>
      <c r="BF312" s="39"/>
      <c r="BG312" s="39"/>
      <c r="BH312" s="39"/>
      <c r="BI312" s="39"/>
      <c r="BJ312" s="39"/>
      <c r="BK312" s="39"/>
    </row>
    <row r="313" spans="1:63" s="2" customFormat="1" ht="15.75">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row>
    <row r="314" spans="1:63" s="2" customFormat="1" ht="15.75">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row>
    <row r="315" spans="1:63">
      <c r="AD315" s="1"/>
      <c r="AG315" s="17" t="s">
        <v>202</v>
      </c>
    </row>
    <row r="316" spans="1:63" ht="6" customHeight="1">
      <c r="AD316" s="1"/>
      <c r="AG316" s="17"/>
    </row>
    <row r="317" spans="1:63" s="49" customFormat="1" ht="21.95" customHeight="1">
      <c r="A317" s="377" t="s">
        <v>92</v>
      </c>
      <c r="B317" s="377"/>
      <c r="C317" s="377"/>
      <c r="D317" s="377"/>
      <c r="E317" s="377"/>
      <c r="F317" s="377"/>
      <c r="G317" s="377"/>
      <c r="H317" s="377"/>
      <c r="I317" s="377"/>
      <c r="J317" s="377"/>
      <c r="K317" s="377"/>
      <c r="L317" s="377"/>
      <c r="M317" s="377"/>
      <c r="N317" s="377"/>
      <c r="O317" s="377"/>
      <c r="P317" s="377"/>
      <c r="Q317" s="377"/>
      <c r="R317" s="377"/>
      <c r="S317" s="377"/>
      <c r="T317" s="377"/>
      <c r="U317" s="377"/>
      <c r="V317" s="377"/>
      <c r="W317" s="377"/>
      <c r="X317" s="377"/>
      <c r="Y317" s="377"/>
      <c r="Z317" s="377"/>
      <c r="AA317" s="377"/>
      <c r="AB317" s="377"/>
      <c r="AC317" s="377"/>
      <c r="AD317" s="377"/>
      <c r="AE317" s="377"/>
      <c r="AF317" s="377"/>
      <c r="AG317" s="377"/>
      <c r="AH317" s="377"/>
      <c r="AI317" s="377"/>
      <c r="AJ317" s="377"/>
      <c r="AK317" s="377"/>
      <c r="AL317" s="377"/>
      <c r="AM317" s="377"/>
      <c r="AN317" s="377"/>
      <c r="AO317" s="377"/>
      <c r="AP317" s="377"/>
      <c r="AQ317" s="377"/>
      <c r="AR317" s="377"/>
      <c r="AS317" s="47"/>
      <c r="AT317" s="48"/>
      <c r="AU317" s="48"/>
      <c r="AV317" s="48"/>
      <c r="AW317" s="48"/>
      <c r="AX317" s="48"/>
      <c r="AY317" s="48"/>
      <c r="AZ317" s="48"/>
      <c r="BA317" s="48"/>
      <c r="BB317" s="48"/>
      <c r="BC317" s="48"/>
      <c r="BD317" s="48"/>
      <c r="BE317" s="48"/>
      <c r="BF317" s="48"/>
      <c r="BG317" s="48"/>
      <c r="BH317" s="48"/>
      <c r="BI317" s="48"/>
      <c r="BJ317" s="48"/>
      <c r="BK317" s="48"/>
    </row>
    <row r="318" spans="1:63" s="20" customFormat="1" ht="18">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row>
    <row r="319" spans="1:63" s="45" customFormat="1" ht="20.100000000000001" customHeight="1">
      <c r="A319" s="31"/>
      <c r="B319" s="492" t="s">
        <v>32</v>
      </c>
      <c r="C319" s="492"/>
      <c r="D319" s="492"/>
      <c r="E319" s="492"/>
      <c r="F319" s="492"/>
      <c r="G319" s="492"/>
      <c r="H319" s="492"/>
      <c r="I319" s="492"/>
      <c r="J319" s="492"/>
      <c r="K319" s="492"/>
      <c r="L319" s="492"/>
      <c r="M319" s="492"/>
      <c r="N319" s="492"/>
      <c r="O319" s="492"/>
      <c r="P319" s="492"/>
      <c r="Q319" s="492"/>
      <c r="R319" s="492"/>
      <c r="S319" s="492"/>
      <c r="T319" s="492"/>
      <c r="U319" s="492"/>
      <c r="V319" s="492"/>
      <c r="W319" s="492"/>
      <c r="X319" s="492"/>
      <c r="Y319" s="492"/>
      <c r="Z319" s="492"/>
      <c r="AA319" s="492"/>
      <c r="AB319" s="492"/>
      <c r="AC319" s="492"/>
      <c r="AD319" s="492"/>
      <c r="AE319" s="492"/>
      <c r="AF319" s="492"/>
      <c r="AG319" s="492"/>
      <c r="AH319" s="492"/>
      <c r="AI319" s="492"/>
      <c r="AJ319" s="492"/>
      <c r="AK319" s="43"/>
      <c r="AL319" s="43"/>
      <c r="AM319" s="43"/>
      <c r="AN319" s="43"/>
      <c r="AO319" s="43"/>
      <c r="AP319" s="43"/>
      <c r="AQ319" s="43"/>
      <c r="AR319" s="44"/>
      <c r="AS319" s="44"/>
    </row>
    <row r="320" spans="1:63" s="52" customFormat="1" ht="9.9499999999999993" customHeight="1">
      <c r="B320" s="309"/>
      <c r="C320" s="310"/>
      <c r="D320" s="310"/>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c r="AG320" s="310"/>
      <c r="AH320" s="310"/>
      <c r="AI320" s="310"/>
      <c r="AJ320" s="311"/>
      <c r="AK320" s="312"/>
      <c r="AL320" s="95"/>
      <c r="AM320" s="95"/>
      <c r="AN320" s="95"/>
      <c r="AO320" s="95"/>
      <c r="AP320" s="95"/>
      <c r="AQ320" s="95"/>
    </row>
    <row r="321" spans="1:62" s="52" customFormat="1" ht="9.9499999999999993" customHeight="1">
      <c r="B321" s="493" t="s">
        <v>163</v>
      </c>
      <c r="C321" s="374"/>
      <c r="D321" s="374"/>
      <c r="E321" s="374"/>
      <c r="F321" s="374"/>
      <c r="G321" s="374"/>
      <c r="H321" s="374"/>
      <c r="I321" s="374"/>
      <c r="J321" s="374"/>
      <c r="K321" s="374"/>
      <c r="L321" s="374"/>
      <c r="M321" s="374"/>
      <c r="N321" s="374"/>
      <c r="O321" s="374"/>
      <c r="P321" s="374"/>
      <c r="Q321" s="374"/>
      <c r="R321" s="374"/>
      <c r="S321" s="374"/>
      <c r="T321" s="374"/>
      <c r="U321" s="374"/>
      <c r="V321" s="374"/>
      <c r="W321" s="374"/>
      <c r="X321" s="374"/>
      <c r="Y321" s="374"/>
      <c r="Z321" s="374"/>
      <c r="AA321" s="374"/>
      <c r="AB321" s="374"/>
      <c r="AC321" s="374"/>
      <c r="AD321" s="374"/>
      <c r="AE321" s="374"/>
      <c r="AF321" s="374"/>
      <c r="AG321" s="374"/>
      <c r="AH321" s="374"/>
      <c r="AI321" s="374"/>
      <c r="AJ321" s="494"/>
      <c r="AK321" s="312"/>
      <c r="AL321" s="95"/>
      <c r="AM321" s="95"/>
      <c r="AN321" s="95"/>
      <c r="AO321" s="95"/>
      <c r="AP321" s="95"/>
      <c r="AQ321" s="95"/>
    </row>
    <row r="322" spans="1:62" s="52" customFormat="1" ht="9.9499999999999993" customHeight="1">
      <c r="B322" s="493"/>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c r="AA322" s="374"/>
      <c r="AB322" s="374"/>
      <c r="AC322" s="374"/>
      <c r="AD322" s="374"/>
      <c r="AE322" s="374"/>
      <c r="AF322" s="374"/>
      <c r="AG322" s="374"/>
      <c r="AH322" s="374"/>
      <c r="AI322" s="374"/>
      <c r="AJ322" s="494"/>
      <c r="AK322" s="312"/>
      <c r="AL322" s="95"/>
      <c r="AM322" s="95"/>
      <c r="AN322" s="95"/>
      <c r="AO322" s="95"/>
      <c r="AP322" s="95"/>
      <c r="AQ322" s="95"/>
    </row>
    <row r="323" spans="1:62" s="52" customFormat="1" ht="9.9499999999999993" customHeight="1">
      <c r="B323" s="493"/>
      <c r="C323" s="374"/>
      <c r="D323" s="374"/>
      <c r="E323" s="374"/>
      <c r="F323" s="374"/>
      <c r="G323" s="374"/>
      <c r="H323" s="374"/>
      <c r="I323" s="374"/>
      <c r="J323" s="374"/>
      <c r="K323" s="374"/>
      <c r="L323" s="374"/>
      <c r="M323" s="374"/>
      <c r="N323" s="374"/>
      <c r="O323" s="374"/>
      <c r="P323" s="374"/>
      <c r="Q323" s="374"/>
      <c r="R323" s="374"/>
      <c r="S323" s="374"/>
      <c r="T323" s="374"/>
      <c r="U323" s="374"/>
      <c r="V323" s="374"/>
      <c r="W323" s="374"/>
      <c r="X323" s="374"/>
      <c r="Y323" s="374"/>
      <c r="Z323" s="374"/>
      <c r="AA323" s="374"/>
      <c r="AB323" s="374"/>
      <c r="AC323" s="374"/>
      <c r="AD323" s="374"/>
      <c r="AE323" s="374"/>
      <c r="AF323" s="374"/>
      <c r="AG323" s="374"/>
      <c r="AH323" s="374"/>
      <c r="AI323" s="374"/>
      <c r="AJ323" s="494"/>
      <c r="AK323" s="312"/>
      <c r="AL323" s="95"/>
      <c r="AM323" s="95"/>
      <c r="AN323" s="95"/>
      <c r="AO323" s="95"/>
      <c r="AP323" s="95"/>
      <c r="AQ323" s="95"/>
    </row>
    <row r="324" spans="1:62" s="52" customFormat="1" ht="9.9499999999999993" customHeight="1">
      <c r="B324" s="493"/>
      <c r="C324" s="374"/>
      <c r="D324" s="374"/>
      <c r="E324" s="374"/>
      <c r="F324" s="374"/>
      <c r="G324" s="374"/>
      <c r="H324" s="374"/>
      <c r="I324" s="374"/>
      <c r="J324" s="374"/>
      <c r="K324" s="374"/>
      <c r="L324" s="374"/>
      <c r="M324" s="374"/>
      <c r="N324" s="374"/>
      <c r="O324" s="374"/>
      <c r="P324" s="374"/>
      <c r="Q324" s="374"/>
      <c r="R324" s="374"/>
      <c r="S324" s="374"/>
      <c r="T324" s="374"/>
      <c r="U324" s="374"/>
      <c r="V324" s="374"/>
      <c r="W324" s="374"/>
      <c r="X324" s="374"/>
      <c r="Y324" s="374"/>
      <c r="Z324" s="374"/>
      <c r="AA324" s="374"/>
      <c r="AB324" s="374"/>
      <c r="AC324" s="374"/>
      <c r="AD324" s="374"/>
      <c r="AE324" s="374"/>
      <c r="AF324" s="374"/>
      <c r="AG324" s="374"/>
      <c r="AH324" s="374"/>
      <c r="AI324" s="374"/>
      <c r="AJ324" s="494"/>
      <c r="AK324" s="312"/>
      <c r="AL324" s="95"/>
      <c r="AM324" s="95"/>
      <c r="AN324" s="95"/>
      <c r="AO324" s="95"/>
      <c r="AP324" s="95"/>
      <c r="AQ324" s="95"/>
    </row>
    <row r="325" spans="1:62" s="52" customFormat="1" ht="9.9499999999999993" customHeight="1">
      <c r="B325" s="493"/>
      <c r="C325" s="374"/>
      <c r="D325" s="374"/>
      <c r="E325" s="374"/>
      <c r="F325" s="374"/>
      <c r="G325" s="374"/>
      <c r="H325" s="374"/>
      <c r="I325" s="374"/>
      <c r="J325" s="374"/>
      <c r="K325" s="374"/>
      <c r="L325" s="374"/>
      <c r="M325" s="374"/>
      <c r="N325" s="374"/>
      <c r="O325" s="374"/>
      <c r="P325" s="374"/>
      <c r="Q325" s="374"/>
      <c r="R325" s="374"/>
      <c r="S325" s="374"/>
      <c r="T325" s="374"/>
      <c r="U325" s="374"/>
      <c r="V325" s="374"/>
      <c r="W325" s="374"/>
      <c r="X325" s="374"/>
      <c r="Y325" s="374"/>
      <c r="Z325" s="374"/>
      <c r="AA325" s="374"/>
      <c r="AB325" s="374"/>
      <c r="AC325" s="374"/>
      <c r="AD325" s="374"/>
      <c r="AE325" s="374"/>
      <c r="AF325" s="374"/>
      <c r="AG325" s="374"/>
      <c r="AH325" s="374"/>
      <c r="AI325" s="374"/>
      <c r="AJ325" s="494"/>
      <c r="AK325" s="312"/>
      <c r="AL325" s="95"/>
      <c r="AM325" s="95"/>
      <c r="AN325" s="95"/>
      <c r="AO325" s="95"/>
      <c r="AP325" s="95"/>
      <c r="AQ325" s="95"/>
    </row>
    <row r="326" spans="1:62" s="52" customFormat="1" ht="9.9499999999999993" customHeight="1">
      <c r="B326" s="493"/>
      <c r="C326" s="374"/>
      <c r="D326" s="374"/>
      <c r="E326" s="374"/>
      <c r="F326" s="374"/>
      <c r="G326" s="374"/>
      <c r="H326" s="374"/>
      <c r="I326" s="374"/>
      <c r="J326" s="374"/>
      <c r="K326" s="374"/>
      <c r="L326" s="374"/>
      <c r="M326" s="374"/>
      <c r="N326" s="374"/>
      <c r="O326" s="374"/>
      <c r="P326" s="374"/>
      <c r="Q326" s="374"/>
      <c r="R326" s="374"/>
      <c r="S326" s="374"/>
      <c r="T326" s="374"/>
      <c r="U326" s="374"/>
      <c r="V326" s="374"/>
      <c r="W326" s="374"/>
      <c r="X326" s="374"/>
      <c r="Y326" s="374"/>
      <c r="Z326" s="374"/>
      <c r="AA326" s="374"/>
      <c r="AB326" s="374"/>
      <c r="AC326" s="374"/>
      <c r="AD326" s="374"/>
      <c r="AE326" s="374"/>
      <c r="AF326" s="374"/>
      <c r="AG326" s="374"/>
      <c r="AH326" s="374"/>
      <c r="AI326" s="374"/>
      <c r="AJ326" s="494"/>
    </row>
    <row r="327" spans="1:62" s="52" customFormat="1" ht="9.9499999999999993" customHeight="1">
      <c r="B327" s="493"/>
      <c r="C327" s="374"/>
      <c r="D327" s="374"/>
      <c r="E327" s="374"/>
      <c r="F327" s="374"/>
      <c r="G327" s="374"/>
      <c r="H327" s="374"/>
      <c r="I327" s="374"/>
      <c r="J327" s="374"/>
      <c r="K327" s="374"/>
      <c r="L327" s="374"/>
      <c r="M327" s="374"/>
      <c r="N327" s="374"/>
      <c r="O327" s="374"/>
      <c r="P327" s="374"/>
      <c r="Q327" s="374"/>
      <c r="R327" s="374"/>
      <c r="S327" s="374"/>
      <c r="T327" s="374"/>
      <c r="U327" s="374"/>
      <c r="V327" s="374"/>
      <c r="W327" s="374"/>
      <c r="X327" s="374"/>
      <c r="Y327" s="374"/>
      <c r="Z327" s="374"/>
      <c r="AA327" s="374"/>
      <c r="AB327" s="374"/>
      <c r="AC327" s="374"/>
      <c r="AD327" s="374"/>
      <c r="AE327" s="374"/>
      <c r="AF327" s="374"/>
      <c r="AG327" s="374"/>
      <c r="AH327" s="374"/>
      <c r="AI327" s="374"/>
      <c r="AJ327" s="494"/>
    </row>
    <row r="328" spans="1:62" s="52" customFormat="1" ht="9.9499999999999993" customHeight="1">
      <c r="A328" s="286"/>
      <c r="B328" s="493"/>
      <c r="C328" s="374"/>
      <c r="D328" s="374"/>
      <c r="E328" s="374"/>
      <c r="F328" s="374"/>
      <c r="G328" s="374"/>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494"/>
      <c r="AK328" s="313"/>
      <c r="AL328" s="95"/>
      <c r="AM328" s="95"/>
      <c r="AN328" s="95"/>
      <c r="AO328" s="95"/>
      <c r="AP328" s="95"/>
      <c r="AQ328" s="95"/>
    </row>
    <row r="329" spans="1:62" s="114" customFormat="1" ht="15" customHeight="1">
      <c r="B329" s="314"/>
      <c r="C329" s="155"/>
      <c r="D329" s="37" t="s">
        <v>10</v>
      </c>
      <c r="E329" s="37"/>
      <c r="F329" s="367" t="s">
        <v>234</v>
      </c>
      <c r="G329" s="367"/>
      <c r="H329" s="367"/>
      <c r="I329" s="367"/>
      <c r="J329" s="367"/>
      <c r="K329" s="367"/>
      <c r="L329" s="367"/>
      <c r="M329" s="367"/>
      <c r="N329" s="367"/>
      <c r="O329" s="367"/>
      <c r="P329" s="367"/>
      <c r="Q329" s="367"/>
      <c r="R329" s="367"/>
      <c r="S329" s="367"/>
      <c r="T329" s="367"/>
      <c r="U329" s="367"/>
      <c r="V329" s="155"/>
      <c r="W329" s="155"/>
      <c r="X329" s="155"/>
      <c r="Y329" s="155"/>
      <c r="Z329" s="155"/>
      <c r="AA329" s="155"/>
      <c r="AB329" s="155"/>
      <c r="AC329" s="155"/>
      <c r="AD329" s="155"/>
      <c r="AE329" s="155"/>
      <c r="AF329" s="155"/>
      <c r="AG329" s="155"/>
      <c r="AH329" s="155"/>
      <c r="AI329" s="155"/>
      <c r="AJ329" s="315"/>
      <c r="AK329" s="316"/>
      <c r="AL329" s="95"/>
      <c r="AM329" s="95"/>
      <c r="AN329" s="95"/>
      <c r="AO329" s="95"/>
      <c r="AP329" s="95"/>
      <c r="AQ329" s="95"/>
    </row>
    <row r="330" spans="1:62" s="52" customFormat="1">
      <c r="A330" s="286"/>
      <c r="B330" s="292"/>
      <c r="C330" s="317"/>
      <c r="D330" s="317"/>
      <c r="E330" s="317"/>
      <c r="F330" s="317"/>
      <c r="G330" s="317"/>
      <c r="H330" s="317"/>
      <c r="I330" s="317"/>
      <c r="J330" s="317"/>
      <c r="K330" s="317"/>
      <c r="L330" s="317"/>
      <c r="M330" s="317"/>
      <c r="N330" s="317"/>
      <c r="O330" s="317"/>
      <c r="P330" s="317"/>
      <c r="Q330" s="317"/>
      <c r="R330" s="317"/>
      <c r="S330" s="317"/>
      <c r="T330" s="317"/>
      <c r="U330" s="317"/>
      <c r="V330" s="317"/>
      <c r="W330" s="317"/>
      <c r="X330" s="317"/>
      <c r="Y330" s="317"/>
      <c r="Z330" s="317"/>
      <c r="AA330" s="317"/>
      <c r="AB330" s="317"/>
      <c r="AC330" s="317"/>
      <c r="AD330" s="317"/>
      <c r="AE330" s="317"/>
      <c r="AF330" s="317"/>
      <c r="AG330" s="317"/>
      <c r="AH330" s="317"/>
      <c r="AI330" s="317"/>
      <c r="AJ330" s="318"/>
      <c r="AK330" s="312"/>
      <c r="AL330" s="95"/>
      <c r="AM330" s="95"/>
      <c r="AN330" s="95"/>
      <c r="AO330" s="95"/>
      <c r="AP330" s="95"/>
      <c r="AQ330" s="95"/>
    </row>
    <row r="331" spans="1:62" s="138" customFormat="1" ht="35.1" customHeight="1">
      <c r="B331" s="319" t="s">
        <v>19</v>
      </c>
      <c r="C331" s="320"/>
      <c r="D331" s="320"/>
      <c r="E331" s="321"/>
      <c r="F331" s="320"/>
      <c r="G331" s="320"/>
      <c r="H331" s="320"/>
      <c r="I331" s="322"/>
      <c r="J331" s="322"/>
      <c r="K331" s="322"/>
      <c r="L331" s="322"/>
      <c r="M331" s="322"/>
      <c r="N331" s="322"/>
      <c r="O331" s="322"/>
      <c r="P331" s="323"/>
      <c r="R331" s="498" t="s">
        <v>176</v>
      </c>
      <c r="S331" s="499"/>
      <c r="T331" s="324" t="s">
        <v>19</v>
      </c>
      <c r="U331" s="323"/>
      <c r="V331" s="325"/>
      <c r="W331" s="322"/>
      <c r="X331" s="322"/>
      <c r="Y331" s="320"/>
      <c r="Z331" s="320"/>
      <c r="AA331" s="320"/>
      <c r="AB331" s="322"/>
      <c r="AC331" s="322"/>
      <c r="AD331" s="322"/>
      <c r="AE331" s="322"/>
      <c r="AF331" s="322"/>
      <c r="AG331" s="322"/>
      <c r="AH331" s="322"/>
      <c r="AI331" s="490" t="s">
        <v>176</v>
      </c>
      <c r="AJ331" s="491"/>
      <c r="AK331" s="326"/>
      <c r="AL331" s="326"/>
      <c r="AM331" s="326"/>
      <c r="AN331" s="326"/>
      <c r="AO331" s="326"/>
      <c r="AP331" s="326"/>
      <c r="AQ331" s="326"/>
      <c r="AS331" s="327"/>
      <c r="AT331" s="327"/>
      <c r="AU331" s="327"/>
      <c r="AV331" s="327"/>
      <c r="AW331" s="327"/>
      <c r="AX331" s="327"/>
      <c r="AY331" s="327"/>
      <c r="AZ331" s="327"/>
      <c r="BA331" s="327"/>
      <c r="BB331" s="327"/>
      <c r="BC331" s="327"/>
      <c r="BD331" s="327"/>
      <c r="BE331" s="327"/>
      <c r="BF331" s="327"/>
      <c r="BG331" s="327"/>
      <c r="BH331" s="327"/>
      <c r="BI331" s="327"/>
      <c r="BJ331" s="327"/>
    </row>
    <row r="332" spans="1:62" s="95" customFormat="1" ht="17.25">
      <c r="A332" s="328"/>
      <c r="B332" s="283" t="s">
        <v>119</v>
      </c>
      <c r="C332" s="329"/>
      <c r="D332" s="329"/>
      <c r="E332" s="330"/>
      <c r="F332" s="329"/>
      <c r="G332" s="329"/>
      <c r="H332" s="329"/>
      <c r="I332" s="331"/>
      <c r="J332" s="331"/>
      <c r="K332" s="331"/>
      <c r="L332" s="331"/>
      <c r="M332" s="331"/>
      <c r="N332" s="331"/>
      <c r="O332" s="331"/>
      <c r="P332" s="284"/>
      <c r="Q332" s="329"/>
      <c r="R332" s="284">
        <v>148</v>
      </c>
      <c r="S332" s="331"/>
      <c r="T332" s="285" t="s">
        <v>120</v>
      </c>
      <c r="U332" s="329"/>
      <c r="V332" s="332"/>
      <c r="W332" s="332"/>
      <c r="X332" s="332"/>
      <c r="Y332" s="332"/>
      <c r="Z332" s="332"/>
      <c r="AA332" s="332"/>
      <c r="AB332" s="332"/>
      <c r="AC332" s="332"/>
      <c r="AD332" s="332"/>
      <c r="AE332" s="332"/>
      <c r="AF332" s="332"/>
      <c r="AG332" s="332"/>
      <c r="AH332" s="284"/>
      <c r="AI332" s="329"/>
      <c r="AJ332" s="284">
        <v>157</v>
      </c>
      <c r="AK332" s="236"/>
      <c r="AL332" s="286"/>
      <c r="AM332" s="286"/>
      <c r="AN332" s="236"/>
      <c r="AO332" s="236"/>
      <c r="AP332" s="236"/>
      <c r="AQ332" s="236"/>
      <c r="AR332" s="55"/>
      <c r="AS332" s="333"/>
      <c r="AT332" s="239"/>
      <c r="AU332" s="239"/>
      <c r="AV332" s="239"/>
      <c r="AW332" s="239"/>
      <c r="AX332" s="239"/>
      <c r="AY332" s="239"/>
      <c r="AZ332" s="239"/>
      <c r="BA332" s="239"/>
      <c r="BB332" s="239"/>
      <c r="BC332" s="239"/>
      <c r="BD332" s="239"/>
      <c r="BE332" s="239"/>
      <c r="BF332" s="239"/>
      <c r="BG332" s="239"/>
      <c r="BH332" s="239"/>
      <c r="BI332" s="239"/>
      <c r="BJ332" s="239"/>
    </row>
    <row r="333" spans="1:62" s="95" customFormat="1" ht="17.25">
      <c r="A333" s="328"/>
      <c r="B333" s="283" t="s">
        <v>121</v>
      </c>
      <c r="C333" s="329"/>
      <c r="D333" s="329"/>
      <c r="E333" s="330"/>
      <c r="F333" s="329"/>
      <c r="G333" s="329"/>
      <c r="H333" s="329"/>
      <c r="I333" s="331"/>
      <c r="J333" s="331"/>
      <c r="K333" s="331"/>
      <c r="L333" s="331"/>
      <c r="M333" s="331"/>
      <c r="N333" s="331"/>
      <c r="O333" s="331"/>
      <c r="P333" s="284"/>
      <c r="Q333" s="329"/>
      <c r="R333" s="284">
        <v>184</v>
      </c>
      <c r="S333" s="331"/>
      <c r="T333" s="285" t="s">
        <v>122</v>
      </c>
      <c r="U333" s="329"/>
      <c r="V333" s="332"/>
      <c r="W333" s="332"/>
      <c r="X333" s="332"/>
      <c r="Y333" s="332"/>
      <c r="Z333" s="332"/>
      <c r="AA333" s="332"/>
      <c r="AB333" s="332"/>
      <c r="AC333" s="332"/>
      <c r="AD333" s="332"/>
      <c r="AE333" s="332"/>
      <c r="AF333" s="332"/>
      <c r="AG333" s="332"/>
      <c r="AH333" s="284"/>
      <c r="AI333" s="329"/>
      <c r="AJ333" s="284">
        <v>122</v>
      </c>
      <c r="AK333" s="236"/>
      <c r="AL333" s="286"/>
      <c r="AM333" s="286"/>
      <c r="AN333" s="236"/>
      <c r="AO333" s="236"/>
      <c r="AP333" s="236"/>
      <c r="AQ333" s="236"/>
      <c r="AR333" s="55"/>
      <c r="AS333" s="333"/>
      <c r="AT333" s="239"/>
      <c r="AU333" s="239"/>
      <c r="AV333" s="239"/>
      <c r="AW333" s="239"/>
      <c r="AX333" s="239"/>
      <c r="AY333" s="239"/>
      <c r="AZ333" s="239"/>
      <c r="BA333" s="239"/>
      <c r="BB333" s="239"/>
      <c r="BC333" s="239"/>
      <c r="BD333" s="239"/>
      <c r="BE333" s="239"/>
      <c r="BF333" s="239"/>
      <c r="BG333" s="239"/>
      <c r="BH333" s="239"/>
      <c r="BI333" s="239"/>
      <c r="BJ333" s="239"/>
    </row>
    <row r="334" spans="1:62" s="59" customFormat="1" ht="17.25">
      <c r="A334" s="334"/>
      <c r="B334" s="283" t="s">
        <v>123</v>
      </c>
      <c r="C334" s="335"/>
      <c r="D334" s="335"/>
      <c r="E334" s="336"/>
      <c r="F334" s="335"/>
      <c r="G334" s="335"/>
      <c r="H334" s="335"/>
      <c r="I334" s="337"/>
      <c r="J334" s="337"/>
      <c r="K334" s="337"/>
      <c r="L334" s="337"/>
      <c r="M334" s="337"/>
      <c r="N334" s="337"/>
      <c r="O334" s="337"/>
      <c r="P334" s="284"/>
      <c r="Q334" s="335"/>
      <c r="R334" s="284">
        <v>200</v>
      </c>
      <c r="S334" s="337"/>
      <c r="T334" s="285" t="s">
        <v>124</v>
      </c>
      <c r="U334" s="335"/>
      <c r="V334" s="332"/>
      <c r="W334" s="332"/>
      <c r="X334" s="332"/>
      <c r="Y334" s="332"/>
      <c r="Z334" s="332"/>
      <c r="AA334" s="332"/>
      <c r="AB334" s="332"/>
      <c r="AC334" s="332"/>
      <c r="AD334" s="332"/>
      <c r="AE334" s="332"/>
      <c r="AF334" s="332"/>
      <c r="AG334" s="332"/>
      <c r="AH334" s="284"/>
      <c r="AI334" s="335"/>
      <c r="AJ334" s="284">
        <v>84</v>
      </c>
      <c r="AK334" s="338"/>
      <c r="AL334" s="286"/>
      <c r="AM334" s="286"/>
    </row>
    <row r="335" spans="1:62" s="52" customFormat="1" ht="17.25">
      <c r="A335" s="95"/>
      <c r="B335" s="283" t="s">
        <v>125</v>
      </c>
      <c r="C335" s="332"/>
      <c r="D335" s="332"/>
      <c r="E335" s="339"/>
      <c r="F335" s="332"/>
      <c r="G335" s="332"/>
      <c r="H335" s="332"/>
      <c r="I335" s="329"/>
      <c r="J335" s="329"/>
      <c r="K335" s="340"/>
      <c r="L335" s="340"/>
      <c r="M335" s="340"/>
      <c r="N335" s="340"/>
      <c r="O335" s="340"/>
      <c r="P335" s="284"/>
      <c r="Q335" s="332"/>
      <c r="R335" s="284">
        <v>157</v>
      </c>
      <c r="S335" s="340"/>
      <c r="T335" s="285" t="s">
        <v>126</v>
      </c>
      <c r="U335" s="332"/>
      <c r="V335" s="332"/>
      <c r="W335" s="332"/>
      <c r="X335" s="332"/>
      <c r="Y335" s="332"/>
      <c r="Z335" s="332"/>
      <c r="AA335" s="332"/>
      <c r="AB335" s="332"/>
      <c r="AC335" s="332"/>
      <c r="AD335" s="332"/>
      <c r="AE335" s="332"/>
      <c r="AF335" s="332"/>
      <c r="AG335" s="332"/>
      <c r="AH335" s="284"/>
      <c r="AI335" s="332"/>
      <c r="AJ335" s="284">
        <v>52</v>
      </c>
      <c r="AK335" s="114"/>
      <c r="AL335" s="286"/>
      <c r="AM335" s="286"/>
      <c r="AN335" s="114"/>
      <c r="AO335" s="114"/>
      <c r="AP335" s="114"/>
      <c r="AQ335" s="114"/>
    </row>
    <row r="336" spans="1:62" s="52" customFormat="1" ht="17.25">
      <c r="B336" s="283" t="s">
        <v>127</v>
      </c>
      <c r="C336" s="332"/>
      <c r="D336" s="332"/>
      <c r="E336" s="339"/>
      <c r="F336" s="332"/>
      <c r="G336" s="332"/>
      <c r="H336" s="332"/>
      <c r="I336" s="332"/>
      <c r="J336" s="332"/>
      <c r="K336" s="340"/>
      <c r="L336" s="340"/>
      <c r="M336" s="340"/>
      <c r="N336" s="340"/>
      <c r="O336" s="332"/>
      <c r="P336" s="284"/>
      <c r="Q336" s="332"/>
      <c r="R336" s="284">
        <v>108</v>
      </c>
      <c r="S336" s="340"/>
      <c r="T336" s="285" t="s">
        <v>128</v>
      </c>
      <c r="U336" s="332"/>
      <c r="V336" s="332"/>
      <c r="W336" s="332"/>
      <c r="X336" s="332"/>
      <c r="Y336" s="332"/>
      <c r="Z336" s="332"/>
      <c r="AA336" s="332"/>
      <c r="AB336" s="332"/>
      <c r="AC336" s="332"/>
      <c r="AD336" s="332"/>
      <c r="AE336" s="332"/>
      <c r="AF336" s="332"/>
      <c r="AG336" s="332"/>
      <c r="AH336" s="284"/>
      <c r="AI336" s="332"/>
      <c r="AJ336" s="284">
        <v>120</v>
      </c>
      <c r="AL336" s="286"/>
      <c r="AM336" s="286"/>
    </row>
    <row r="337" spans="2:39" s="52" customFormat="1" ht="17.25">
      <c r="B337" s="283" t="s">
        <v>129</v>
      </c>
      <c r="C337" s="332"/>
      <c r="D337" s="332"/>
      <c r="E337" s="339"/>
      <c r="F337" s="332"/>
      <c r="G337" s="332"/>
      <c r="H337" s="332"/>
      <c r="I337" s="332"/>
      <c r="J337" s="332"/>
      <c r="K337" s="340"/>
      <c r="L337" s="340"/>
      <c r="M337" s="340"/>
      <c r="N337" s="340"/>
      <c r="O337" s="332"/>
      <c r="P337" s="284"/>
      <c r="Q337" s="332"/>
      <c r="R337" s="284">
        <v>120</v>
      </c>
      <c r="S337" s="340"/>
      <c r="T337" s="285" t="s">
        <v>130</v>
      </c>
      <c r="U337" s="332"/>
      <c r="V337" s="332"/>
      <c r="W337" s="332"/>
      <c r="X337" s="332"/>
      <c r="Y337" s="332"/>
      <c r="Z337" s="332"/>
      <c r="AA337" s="332"/>
      <c r="AB337" s="332"/>
      <c r="AC337" s="332"/>
      <c r="AD337" s="332"/>
      <c r="AE337" s="332"/>
      <c r="AF337" s="332"/>
      <c r="AG337" s="332"/>
      <c r="AH337" s="284"/>
      <c r="AI337" s="332"/>
      <c r="AJ337" s="284">
        <v>117</v>
      </c>
      <c r="AL337" s="286"/>
      <c r="AM337" s="286"/>
    </row>
    <row r="338" spans="2:39" s="52" customFormat="1" ht="17.25">
      <c r="B338" s="283" t="s">
        <v>131</v>
      </c>
      <c r="C338" s="332"/>
      <c r="D338" s="332"/>
      <c r="E338" s="339"/>
      <c r="F338" s="332"/>
      <c r="G338" s="332"/>
      <c r="H338" s="332"/>
      <c r="I338" s="332"/>
      <c r="J338" s="332"/>
      <c r="K338" s="340"/>
      <c r="L338" s="340"/>
      <c r="M338" s="340"/>
      <c r="N338" s="340"/>
      <c r="O338" s="332"/>
      <c r="P338" s="284"/>
      <c r="Q338" s="332"/>
      <c r="R338" s="284">
        <v>45</v>
      </c>
      <c r="S338" s="340"/>
      <c r="T338" s="285" t="s">
        <v>132</v>
      </c>
      <c r="U338" s="332"/>
      <c r="V338" s="332"/>
      <c r="W338" s="332"/>
      <c r="X338" s="332"/>
      <c r="Y338" s="332"/>
      <c r="Z338" s="332"/>
      <c r="AA338" s="332"/>
      <c r="AB338" s="332"/>
      <c r="AC338" s="332"/>
      <c r="AD338" s="332"/>
      <c r="AE338" s="332"/>
      <c r="AF338" s="332"/>
      <c r="AG338" s="332"/>
      <c r="AH338" s="284"/>
      <c r="AI338" s="332"/>
      <c r="AJ338" s="284">
        <v>158</v>
      </c>
      <c r="AL338" s="286"/>
      <c r="AM338" s="286"/>
    </row>
    <row r="339" spans="2:39" s="52" customFormat="1" ht="17.25">
      <c r="B339" s="283" t="s">
        <v>133</v>
      </c>
      <c r="C339" s="332"/>
      <c r="D339" s="332"/>
      <c r="E339" s="339"/>
      <c r="F339" s="332"/>
      <c r="G339" s="332"/>
      <c r="H339" s="332"/>
      <c r="I339" s="332"/>
      <c r="J339" s="332"/>
      <c r="K339" s="340"/>
      <c r="L339" s="340"/>
      <c r="M339" s="340"/>
      <c r="N339" s="340"/>
      <c r="O339" s="332"/>
      <c r="P339" s="284"/>
      <c r="Q339" s="332"/>
      <c r="R339" s="284">
        <v>140</v>
      </c>
      <c r="S339" s="340"/>
      <c r="T339" s="285" t="s">
        <v>134</v>
      </c>
      <c r="U339" s="332"/>
      <c r="V339" s="332"/>
      <c r="W339" s="332"/>
      <c r="X339" s="332"/>
      <c r="Y339" s="332"/>
      <c r="Z339" s="332"/>
      <c r="AA339" s="332"/>
      <c r="AB339" s="332"/>
      <c r="AC339" s="332"/>
      <c r="AD339" s="332"/>
      <c r="AE339" s="332"/>
      <c r="AF339" s="332"/>
      <c r="AG339" s="332"/>
      <c r="AH339" s="284"/>
      <c r="AI339" s="332"/>
      <c r="AJ339" s="284">
        <v>158</v>
      </c>
      <c r="AL339" s="286"/>
      <c r="AM339" s="286"/>
    </row>
    <row r="340" spans="2:39" s="52" customFormat="1" ht="17.25">
      <c r="B340" s="283" t="s">
        <v>135</v>
      </c>
      <c r="C340" s="332"/>
      <c r="D340" s="332"/>
      <c r="E340" s="339"/>
      <c r="F340" s="332"/>
      <c r="G340" s="332"/>
      <c r="H340" s="332"/>
      <c r="I340" s="332"/>
      <c r="J340" s="332"/>
      <c r="K340" s="340"/>
      <c r="L340" s="340"/>
      <c r="M340" s="340"/>
      <c r="N340" s="340"/>
      <c r="O340" s="332"/>
      <c r="P340" s="284"/>
      <c r="Q340" s="332"/>
      <c r="R340" s="284">
        <v>182</v>
      </c>
      <c r="S340" s="340"/>
      <c r="T340" s="285" t="s">
        <v>136</v>
      </c>
      <c r="U340" s="332"/>
      <c r="V340" s="332"/>
      <c r="W340" s="332"/>
      <c r="X340" s="332"/>
      <c r="Y340" s="332"/>
      <c r="Z340" s="332"/>
      <c r="AA340" s="332"/>
      <c r="AB340" s="332"/>
      <c r="AC340" s="332"/>
      <c r="AD340" s="332"/>
      <c r="AE340" s="332"/>
      <c r="AF340" s="332"/>
      <c r="AG340" s="332"/>
      <c r="AH340" s="284"/>
      <c r="AI340" s="332"/>
      <c r="AJ340" s="284">
        <v>128</v>
      </c>
      <c r="AL340" s="286"/>
      <c r="AM340" s="286"/>
    </row>
    <row r="341" spans="2:39" s="52" customFormat="1" ht="17.25">
      <c r="B341" s="283" t="s">
        <v>137</v>
      </c>
      <c r="C341" s="332"/>
      <c r="D341" s="332"/>
      <c r="E341" s="339"/>
      <c r="F341" s="332"/>
      <c r="G341" s="332"/>
      <c r="H341" s="332"/>
      <c r="I341" s="332"/>
      <c r="J341" s="332"/>
      <c r="K341" s="332"/>
      <c r="L341" s="332"/>
      <c r="M341" s="332"/>
      <c r="N341" s="332"/>
      <c r="O341" s="332"/>
      <c r="P341" s="284"/>
      <c r="Q341" s="332"/>
      <c r="R341" s="284">
        <v>28</v>
      </c>
      <c r="S341" s="332"/>
      <c r="T341" s="285" t="s">
        <v>138</v>
      </c>
      <c r="U341" s="332"/>
      <c r="V341" s="332"/>
      <c r="W341" s="332"/>
      <c r="X341" s="332"/>
      <c r="Y341" s="332"/>
      <c r="Z341" s="332"/>
      <c r="AA341" s="332"/>
      <c r="AB341" s="332"/>
      <c r="AC341" s="332"/>
      <c r="AD341" s="332"/>
      <c r="AE341" s="332"/>
      <c r="AF341" s="332"/>
      <c r="AG341" s="332"/>
      <c r="AH341" s="284"/>
      <c r="AI341" s="332"/>
      <c r="AJ341" s="284">
        <v>102</v>
      </c>
      <c r="AL341" s="286"/>
      <c r="AM341" s="286"/>
    </row>
    <row r="342" spans="2:39" s="52" customFormat="1" ht="17.25">
      <c r="B342" s="283" t="s">
        <v>139</v>
      </c>
      <c r="C342" s="332"/>
      <c r="D342" s="332"/>
      <c r="E342" s="339"/>
      <c r="F342" s="332"/>
      <c r="G342" s="332"/>
      <c r="H342" s="332"/>
      <c r="I342" s="332"/>
      <c r="J342" s="332"/>
      <c r="K342" s="332"/>
      <c r="L342" s="332"/>
      <c r="M342" s="332"/>
      <c r="N342" s="332"/>
      <c r="O342" s="332"/>
      <c r="P342" s="284"/>
      <c r="Q342" s="332"/>
      <c r="R342" s="284">
        <v>31</v>
      </c>
      <c r="S342" s="332"/>
      <c r="T342" s="285" t="s">
        <v>140</v>
      </c>
      <c r="U342" s="332"/>
      <c r="V342" s="341"/>
      <c r="W342" s="329"/>
      <c r="X342" s="329"/>
      <c r="Y342" s="341"/>
      <c r="Z342" s="341"/>
      <c r="AA342" s="341"/>
      <c r="AB342" s="341"/>
      <c r="AC342" s="341"/>
      <c r="AD342" s="341"/>
      <c r="AE342" s="341"/>
      <c r="AF342" s="341"/>
      <c r="AG342" s="341"/>
      <c r="AH342" s="341"/>
      <c r="AI342" s="332"/>
      <c r="AJ342" s="284">
        <v>125</v>
      </c>
      <c r="AL342" s="286"/>
      <c r="AM342" s="286"/>
    </row>
    <row r="343" spans="2:39" s="52" customFormat="1" ht="17.25">
      <c r="B343" s="283" t="s">
        <v>141</v>
      </c>
      <c r="C343" s="332"/>
      <c r="D343" s="332"/>
      <c r="E343" s="339"/>
      <c r="F343" s="332"/>
      <c r="G343" s="332"/>
      <c r="H343" s="332"/>
      <c r="I343" s="332"/>
      <c r="J343" s="332"/>
      <c r="K343" s="332"/>
      <c r="L343" s="332"/>
      <c r="M343" s="332"/>
      <c r="N343" s="332"/>
      <c r="O343" s="332"/>
      <c r="P343" s="284"/>
      <c r="Q343" s="332"/>
      <c r="R343" s="284">
        <v>27</v>
      </c>
      <c r="S343" s="332"/>
      <c r="T343" s="285" t="s">
        <v>142</v>
      </c>
      <c r="U343" s="332"/>
      <c r="V343" s="329"/>
      <c r="W343" s="329"/>
      <c r="X343" s="329"/>
      <c r="Y343" s="329"/>
      <c r="Z343" s="329"/>
      <c r="AA343" s="331"/>
      <c r="AB343" s="331"/>
      <c r="AC343" s="331"/>
      <c r="AD343" s="331"/>
      <c r="AE343" s="331"/>
      <c r="AF343" s="331"/>
      <c r="AG343" s="331"/>
      <c r="AH343" s="342"/>
      <c r="AI343" s="332"/>
      <c r="AJ343" s="284">
        <v>125</v>
      </c>
      <c r="AL343" s="286"/>
      <c r="AM343" s="286"/>
    </row>
    <row r="344" spans="2:39" s="52" customFormat="1" ht="17.25">
      <c r="B344" s="283" t="s">
        <v>143</v>
      </c>
      <c r="C344" s="332"/>
      <c r="D344" s="332"/>
      <c r="E344" s="339"/>
      <c r="F344" s="332"/>
      <c r="G344" s="332"/>
      <c r="H344" s="332"/>
      <c r="I344" s="332"/>
      <c r="J344" s="332"/>
      <c r="K344" s="332"/>
      <c r="L344" s="332"/>
      <c r="M344" s="332"/>
      <c r="N344" s="332"/>
      <c r="O344" s="332"/>
      <c r="P344" s="284"/>
      <c r="Q344" s="332"/>
      <c r="R344" s="284">
        <v>47</v>
      </c>
      <c r="S344" s="332"/>
      <c r="T344" s="285" t="s">
        <v>144</v>
      </c>
      <c r="U344" s="332"/>
      <c r="V344" s="332"/>
      <c r="W344" s="332"/>
      <c r="X344" s="332"/>
      <c r="Y344" s="332"/>
      <c r="Z344" s="332"/>
      <c r="AA344" s="332"/>
      <c r="AB344" s="332"/>
      <c r="AC344" s="332"/>
      <c r="AD344" s="332"/>
      <c r="AE344" s="332"/>
      <c r="AF344" s="332"/>
      <c r="AG344" s="332"/>
      <c r="AH344" s="284"/>
      <c r="AI344" s="332"/>
      <c r="AJ344" s="284">
        <v>137</v>
      </c>
      <c r="AL344" s="286"/>
      <c r="AM344" s="286"/>
    </row>
    <row r="345" spans="2:39" s="52" customFormat="1" ht="17.25">
      <c r="B345" s="283" t="s">
        <v>145</v>
      </c>
      <c r="C345" s="332"/>
      <c r="D345" s="332"/>
      <c r="E345" s="339"/>
      <c r="F345" s="332"/>
      <c r="G345" s="332"/>
      <c r="H345" s="332"/>
      <c r="I345" s="332"/>
      <c r="J345" s="332"/>
      <c r="K345" s="332"/>
      <c r="L345" s="332"/>
      <c r="M345" s="332"/>
      <c r="N345" s="332"/>
      <c r="O345" s="332"/>
      <c r="P345" s="284"/>
      <c r="Q345" s="332"/>
      <c r="R345" s="284">
        <v>36</v>
      </c>
      <c r="S345" s="332"/>
      <c r="T345" s="285" t="s">
        <v>146</v>
      </c>
      <c r="U345" s="332"/>
      <c r="V345" s="332"/>
      <c r="W345" s="332"/>
      <c r="X345" s="332"/>
      <c r="Y345" s="332"/>
      <c r="Z345" s="332"/>
      <c r="AA345" s="332"/>
      <c r="AB345" s="332"/>
      <c r="AC345" s="332"/>
      <c r="AD345" s="332"/>
      <c r="AE345" s="332"/>
      <c r="AF345" s="332"/>
      <c r="AG345" s="332"/>
      <c r="AH345" s="284"/>
      <c r="AI345" s="332"/>
      <c r="AJ345" s="284">
        <v>137</v>
      </c>
      <c r="AL345" s="286"/>
      <c r="AM345" s="286"/>
    </row>
    <row r="346" spans="2:39" s="52" customFormat="1" ht="17.25">
      <c r="B346" s="283" t="s">
        <v>147</v>
      </c>
      <c r="C346" s="332"/>
      <c r="D346" s="332"/>
      <c r="E346" s="339"/>
      <c r="F346" s="332"/>
      <c r="G346" s="332"/>
      <c r="H346" s="332"/>
      <c r="I346" s="332"/>
      <c r="J346" s="332"/>
      <c r="K346" s="332"/>
      <c r="L346" s="332"/>
      <c r="M346" s="332"/>
      <c r="N346" s="332"/>
      <c r="O346" s="332"/>
      <c r="P346" s="284"/>
      <c r="Q346" s="332"/>
      <c r="R346" s="284">
        <v>90</v>
      </c>
      <c r="S346" s="332"/>
      <c r="T346" s="285" t="s">
        <v>148</v>
      </c>
      <c r="U346" s="332"/>
      <c r="V346" s="332"/>
      <c r="W346" s="332"/>
      <c r="X346" s="332"/>
      <c r="Y346" s="332"/>
      <c r="Z346" s="332"/>
      <c r="AA346" s="332"/>
      <c r="AB346" s="332"/>
      <c r="AC346" s="332"/>
      <c r="AD346" s="332"/>
      <c r="AE346" s="332"/>
      <c r="AF346" s="332"/>
      <c r="AG346" s="332"/>
      <c r="AH346" s="284"/>
      <c r="AI346" s="332"/>
      <c r="AJ346" s="284">
        <v>125</v>
      </c>
      <c r="AL346" s="286"/>
      <c r="AM346" s="286"/>
    </row>
    <row r="347" spans="2:39" s="52" customFormat="1" ht="17.25">
      <c r="B347" s="283" t="s">
        <v>149</v>
      </c>
      <c r="C347" s="332"/>
      <c r="D347" s="332"/>
      <c r="E347" s="339"/>
      <c r="F347" s="332"/>
      <c r="G347" s="332"/>
      <c r="H347" s="332"/>
      <c r="I347" s="332"/>
      <c r="J347" s="332"/>
      <c r="K347" s="332"/>
      <c r="L347" s="332"/>
      <c r="M347" s="332"/>
      <c r="N347" s="332"/>
      <c r="O347" s="332"/>
      <c r="P347" s="284"/>
      <c r="Q347" s="332"/>
      <c r="R347" s="284">
        <v>62</v>
      </c>
      <c r="S347" s="332"/>
      <c r="T347" s="285" t="s">
        <v>150</v>
      </c>
      <c r="U347" s="332"/>
      <c r="V347" s="332"/>
      <c r="W347" s="332"/>
      <c r="X347" s="332"/>
      <c r="Y347" s="332"/>
      <c r="Z347" s="332"/>
      <c r="AA347" s="332"/>
      <c r="AB347" s="332"/>
      <c r="AC347" s="332"/>
      <c r="AD347" s="332"/>
      <c r="AE347" s="332"/>
      <c r="AF347" s="332"/>
      <c r="AG347" s="332"/>
      <c r="AH347" s="284"/>
      <c r="AI347" s="332"/>
      <c r="AJ347" s="284">
        <v>120</v>
      </c>
      <c r="AL347" s="286"/>
      <c r="AM347" s="286"/>
    </row>
    <row r="348" spans="2:39" s="52" customFormat="1" ht="17.25">
      <c r="B348" s="283" t="s">
        <v>151</v>
      </c>
      <c r="C348" s="332"/>
      <c r="D348" s="332"/>
      <c r="E348" s="339"/>
      <c r="F348" s="332"/>
      <c r="G348" s="332"/>
      <c r="H348" s="332"/>
      <c r="I348" s="332"/>
      <c r="J348" s="332"/>
      <c r="K348" s="332"/>
      <c r="L348" s="332"/>
      <c r="M348" s="332"/>
      <c r="N348" s="332"/>
      <c r="O348" s="332"/>
      <c r="P348" s="284"/>
      <c r="Q348" s="332"/>
      <c r="R348" s="284">
        <v>88</v>
      </c>
      <c r="S348" s="332"/>
      <c r="T348" s="285" t="s">
        <v>152</v>
      </c>
      <c r="U348" s="332"/>
      <c r="V348" s="332"/>
      <c r="W348" s="332"/>
      <c r="X348" s="332"/>
      <c r="Y348" s="332"/>
      <c r="Z348" s="332"/>
      <c r="AA348" s="332"/>
      <c r="AB348" s="332"/>
      <c r="AC348" s="332"/>
      <c r="AD348" s="332"/>
      <c r="AE348" s="332"/>
      <c r="AF348" s="332"/>
      <c r="AG348" s="332"/>
      <c r="AH348" s="284"/>
      <c r="AI348" s="332"/>
      <c r="AJ348" s="284">
        <v>88</v>
      </c>
      <c r="AL348" s="286"/>
      <c r="AM348" s="286"/>
    </row>
    <row r="349" spans="2:39" s="52" customFormat="1" ht="17.25">
      <c r="B349" s="283" t="s">
        <v>153</v>
      </c>
      <c r="C349" s="332"/>
      <c r="D349" s="332"/>
      <c r="E349" s="339"/>
      <c r="F349" s="332"/>
      <c r="G349" s="332"/>
      <c r="H349" s="332"/>
      <c r="I349" s="332"/>
      <c r="J349" s="332"/>
      <c r="K349" s="332"/>
      <c r="L349" s="332"/>
      <c r="M349" s="332"/>
      <c r="N349" s="332"/>
      <c r="O349" s="332"/>
      <c r="P349" s="284"/>
      <c r="Q349" s="332"/>
      <c r="R349" s="284">
        <v>28</v>
      </c>
      <c r="S349" s="332"/>
      <c r="T349" s="285" t="s">
        <v>154</v>
      </c>
      <c r="U349" s="332"/>
      <c r="V349" s="332"/>
      <c r="W349" s="332"/>
      <c r="X349" s="332"/>
      <c r="Y349" s="332"/>
      <c r="Z349" s="332"/>
      <c r="AA349" s="332"/>
      <c r="AB349" s="332"/>
      <c r="AC349" s="332"/>
      <c r="AD349" s="332"/>
      <c r="AE349" s="332"/>
      <c r="AF349" s="332"/>
      <c r="AG349" s="332"/>
      <c r="AH349" s="284"/>
      <c r="AI349" s="332"/>
      <c r="AJ349" s="284">
        <v>115</v>
      </c>
      <c r="AL349" s="286"/>
      <c r="AM349" s="286"/>
    </row>
    <row r="350" spans="2:39" s="52" customFormat="1" ht="17.25">
      <c r="B350" s="283" t="s">
        <v>155</v>
      </c>
      <c r="C350" s="332"/>
      <c r="D350" s="332"/>
      <c r="E350" s="339"/>
      <c r="F350" s="332"/>
      <c r="G350" s="332"/>
      <c r="H350" s="332"/>
      <c r="I350" s="332"/>
      <c r="J350" s="332"/>
      <c r="K350" s="332"/>
      <c r="L350" s="332"/>
      <c r="M350" s="332"/>
      <c r="N350" s="332"/>
      <c r="O350" s="332"/>
      <c r="P350" s="284"/>
      <c r="Q350" s="332"/>
      <c r="R350" s="284">
        <v>26</v>
      </c>
      <c r="S350" s="332"/>
      <c r="T350" s="285" t="s">
        <v>156</v>
      </c>
      <c r="U350" s="332"/>
      <c r="V350" s="332"/>
      <c r="W350" s="332"/>
      <c r="X350" s="332"/>
      <c r="Y350" s="332"/>
      <c r="Z350" s="332"/>
      <c r="AA350" s="332"/>
      <c r="AB350" s="332"/>
      <c r="AC350" s="332"/>
      <c r="AD350" s="332"/>
      <c r="AE350" s="332"/>
      <c r="AF350" s="332"/>
      <c r="AG350" s="332"/>
      <c r="AH350" s="284"/>
      <c r="AI350" s="332"/>
      <c r="AJ350" s="284">
        <v>94</v>
      </c>
      <c r="AL350" s="286"/>
      <c r="AM350" s="286"/>
    </row>
    <row r="351" spans="2:39" s="52" customFormat="1" ht="17.25">
      <c r="B351" s="283" t="s">
        <v>157</v>
      </c>
      <c r="C351" s="332"/>
      <c r="D351" s="332"/>
      <c r="E351" s="339"/>
      <c r="F351" s="332"/>
      <c r="G351" s="332"/>
      <c r="H351" s="332"/>
      <c r="I351" s="332"/>
      <c r="J351" s="332"/>
      <c r="K351" s="332"/>
      <c r="L351" s="332"/>
      <c r="M351" s="332"/>
      <c r="N351" s="332"/>
      <c r="O351" s="332"/>
      <c r="P351" s="284"/>
      <c r="Q351" s="332"/>
      <c r="R351" s="284">
        <v>14</v>
      </c>
      <c r="S351" s="332"/>
      <c r="T351" s="285" t="s">
        <v>158</v>
      </c>
      <c r="U351" s="332"/>
      <c r="V351" s="332"/>
      <c r="W351" s="332"/>
      <c r="X351" s="332"/>
      <c r="Y351" s="332"/>
      <c r="Z351" s="332"/>
      <c r="AA351" s="332"/>
      <c r="AB351" s="332"/>
      <c r="AC351" s="332"/>
      <c r="AD351" s="332"/>
      <c r="AE351" s="332"/>
      <c r="AF351" s="332"/>
      <c r="AG351" s="332"/>
      <c r="AH351" s="284"/>
      <c r="AI351" s="332"/>
      <c r="AJ351" s="284">
        <v>219</v>
      </c>
      <c r="AL351" s="286"/>
      <c r="AM351" s="286"/>
    </row>
    <row r="352" spans="2:39" s="52" customFormat="1" ht="17.25">
      <c r="B352" s="283" t="s">
        <v>159</v>
      </c>
      <c r="C352" s="332"/>
      <c r="D352" s="332"/>
      <c r="E352" s="339"/>
      <c r="F352" s="332"/>
      <c r="G352" s="332"/>
      <c r="H352" s="332"/>
      <c r="I352" s="332"/>
      <c r="J352" s="332"/>
      <c r="K352" s="332"/>
      <c r="L352" s="332"/>
      <c r="M352" s="332"/>
      <c r="N352" s="332"/>
      <c r="O352" s="332"/>
      <c r="P352" s="284"/>
      <c r="Q352" s="332"/>
      <c r="R352" s="284">
        <v>28</v>
      </c>
      <c r="S352" s="332"/>
      <c r="T352" s="285" t="s">
        <v>160</v>
      </c>
      <c r="U352" s="332"/>
      <c r="V352" s="332"/>
      <c r="W352" s="332"/>
      <c r="X352" s="332"/>
      <c r="Y352" s="332"/>
      <c r="Z352" s="332"/>
      <c r="AA352" s="332"/>
      <c r="AB352" s="332"/>
      <c r="AC352" s="332"/>
      <c r="AD352" s="332"/>
      <c r="AE352" s="332"/>
      <c r="AF352" s="332"/>
      <c r="AG352" s="332"/>
      <c r="AH352" s="284"/>
      <c r="AI352" s="332"/>
      <c r="AJ352" s="284">
        <v>81</v>
      </c>
      <c r="AL352" s="286"/>
      <c r="AM352" s="286"/>
    </row>
    <row r="353" spans="2:39" s="52" customFormat="1" ht="17.25">
      <c r="B353" s="343"/>
      <c r="C353" s="339"/>
      <c r="D353" s="339"/>
      <c r="E353" s="339"/>
      <c r="F353" s="339"/>
      <c r="G353" s="339"/>
      <c r="H353" s="339"/>
      <c r="I353" s="339"/>
      <c r="J353" s="339"/>
      <c r="K353" s="339"/>
      <c r="L353" s="339"/>
      <c r="M353" s="339"/>
      <c r="N353" s="339"/>
      <c r="O353" s="339"/>
      <c r="P353" s="339"/>
      <c r="Q353" s="339"/>
      <c r="R353" s="339"/>
      <c r="S353" s="339"/>
      <c r="T353" s="287" t="s">
        <v>161</v>
      </c>
      <c r="U353" s="339"/>
      <c r="V353" s="339"/>
      <c r="W353" s="339"/>
      <c r="X353" s="339"/>
      <c r="Y353" s="339"/>
      <c r="Z353" s="339"/>
      <c r="AA353" s="339"/>
      <c r="AB353" s="339"/>
      <c r="AC353" s="339"/>
      <c r="AD353" s="339"/>
      <c r="AE353" s="339"/>
      <c r="AF353" s="339"/>
      <c r="AG353" s="339"/>
      <c r="AH353" s="344"/>
      <c r="AI353" s="339"/>
      <c r="AJ353" s="288">
        <v>81</v>
      </c>
      <c r="AL353" s="286"/>
      <c r="AM353" s="286"/>
    </row>
    <row r="354" spans="2:39" s="52" customFormat="1" ht="6" customHeight="1">
      <c r="B354" s="345"/>
      <c r="C354" s="346"/>
      <c r="D354" s="346"/>
      <c r="E354" s="346"/>
      <c r="F354" s="346"/>
      <c r="G354" s="346"/>
      <c r="H354" s="346"/>
      <c r="I354" s="346"/>
      <c r="J354" s="346"/>
      <c r="K354" s="346"/>
      <c r="L354" s="346"/>
      <c r="M354" s="346"/>
      <c r="N354" s="346"/>
      <c r="O354" s="346"/>
      <c r="P354" s="346"/>
      <c r="Q354" s="346"/>
      <c r="R354" s="346"/>
      <c r="S354" s="346"/>
      <c r="T354" s="289"/>
      <c r="U354" s="346"/>
      <c r="V354" s="346"/>
      <c r="W354" s="346"/>
      <c r="X354" s="346"/>
      <c r="Y354" s="346"/>
      <c r="Z354" s="346"/>
      <c r="AA354" s="346"/>
      <c r="AB354" s="346"/>
      <c r="AC354" s="346"/>
      <c r="AD354" s="346"/>
      <c r="AE354" s="346"/>
      <c r="AF354" s="346"/>
      <c r="AG354" s="346"/>
      <c r="AH354" s="347"/>
      <c r="AI354" s="346"/>
      <c r="AJ354" s="290"/>
      <c r="AL354" s="286"/>
      <c r="AM354" s="286"/>
    </row>
    <row r="355" spans="2:39" s="114" customFormat="1" ht="17.25">
      <c r="B355" s="291"/>
      <c r="D355" s="348">
        <v>1</v>
      </c>
      <c r="E355" s="348"/>
      <c r="F355" s="114" t="s">
        <v>75</v>
      </c>
      <c r="O355" s="495" t="s">
        <v>76</v>
      </c>
      <c r="P355" s="495"/>
      <c r="Q355" s="495"/>
      <c r="R355" s="495"/>
      <c r="S355" s="495"/>
      <c r="T355" s="495"/>
      <c r="U355" s="495"/>
      <c r="AJ355" s="349"/>
    </row>
    <row r="356" spans="2:39" s="114" customFormat="1" ht="17.25">
      <c r="B356" s="291"/>
      <c r="C356" s="194"/>
      <c r="D356" s="348">
        <v>2</v>
      </c>
      <c r="E356" s="348"/>
      <c r="F356" s="114" t="s">
        <v>69</v>
      </c>
      <c r="O356" s="372" t="s">
        <v>74</v>
      </c>
      <c r="P356" s="372"/>
      <c r="Q356" s="372"/>
      <c r="R356" s="372"/>
      <c r="S356" s="372"/>
      <c r="T356" s="372"/>
      <c r="U356" s="372"/>
      <c r="V356" s="372"/>
      <c r="W356" s="372"/>
      <c r="X356" s="372"/>
      <c r="Y356" s="372"/>
      <c r="Z356" s="372"/>
      <c r="AI356" s="91"/>
      <c r="AJ356" s="350"/>
    </row>
    <row r="357" spans="2:39" s="114" customFormat="1" ht="17.25">
      <c r="B357" s="291"/>
      <c r="C357" s="194"/>
      <c r="D357" s="348">
        <v>3</v>
      </c>
      <c r="E357" s="348"/>
      <c r="F357" s="114" t="s">
        <v>70</v>
      </c>
      <c r="O357" s="372" t="s">
        <v>73</v>
      </c>
      <c r="P357" s="372"/>
      <c r="Q357" s="372"/>
      <c r="R357" s="372"/>
      <c r="S357" s="372"/>
      <c r="T357" s="372"/>
      <c r="U357" s="372"/>
      <c r="V357" s="372"/>
      <c r="W357" s="372"/>
      <c r="X357" s="372"/>
      <c r="Y357" s="372"/>
      <c r="Z357" s="372"/>
      <c r="AI357" s="91"/>
      <c r="AJ357" s="350"/>
    </row>
    <row r="358" spans="2:39" s="114" customFormat="1" ht="17.25">
      <c r="B358" s="291"/>
      <c r="C358" s="194"/>
      <c r="D358" s="348">
        <v>4</v>
      </c>
      <c r="E358" s="348"/>
      <c r="F358" s="114" t="s">
        <v>71</v>
      </c>
      <c r="O358" s="372" t="s">
        <v>72</v>
      </c>
      <c r="P358" s="372"/>
      <c r="Q358" s="372"/>
      <c r="R358" s="372"/>
      <c r="S358" s="372"/>
      <c r="T358" s="372"/>
      <c r="U358" s="372"/>
      <c r="V358" s="372"/>
      <c r="W358" s="372"/>
      <c r="X358" s="372"/>
      <c r="Y358" s="372"/>
      <c r="AI358" s="91"/>
      <c r="AJ358" s="350"/>
    </row>
    <row r="359" spans="2:39" s="52" customFormat="1" ht="6" customHeight="1">
      <c r="B359" s="292"/>
      <c r="C359" s="293"/>
      <c r="D359" s="294"/>
      <c r="E359" s="294"/>
      <c r="F359" s="294"/>
      <c r="G359" s="294"/>
      <c r="H359" s="294"/>
      <c r="I359" s="294"/>
      <c r="J359" s="294"/>
      <c r="K359" s="294"/>
      <c r="L359" s="294"/>
      <c r="M359" s="294"/>
      <c r="N359" s="294"/>
      <c r="O359" s="294"/>
      <c r="P359" s="294"/>
      <c r="Q359" s="294"/>
      <c r="R359" s="294"/>
      <c r="S359" s="294"/>
      <c r="T359" s="294"/>
      <c r="U359" s="294"/>
      <c r="V359" s="294"/>
      <c r="W359" s="294"/>
      <c r="X359" s="294"/>
      <c r="Y359" s="294"/>
      <c r="Z359" s="294"/>
      <c r="AA359" s="294"/>
      <c r="AB359" s="294"/>
      <c r="AC359" s="294"/>
      <c r="AD359" s="294"/>
      <c r="AE359" s="294"/>
      <c r="AF359" s="294"/>
      <c r="AG359" s="294"/>
      <c r="AH359" s="294"/>
      <c r="AI359" s="295"/>
      <c r="AJ359" s="296"/>
    </row>
    <row r="360" spans="2:39" s="52" customFormat="1" hidden="1">
      <c r="C360" s="53"/>
      <c r="AI360" s="56"/>
      <c r="AJ360" s="124"/>
    </row>
    <row r="361" spans="2:39" s="52" customFormat="1" hidden="1">
      <c r="C361" s="53"/>
      <c r="AI361" s="56"/>
      <c r="AJ361" s="124"/>
    </row>
    <row r="362" spans="2:39" s="52" customFormat="1" hidden="1">
      <c r="C362" s="53"/>
      <c r="AI362" s="56"/>
      <c r="AJ362" s="124"/>
    </row>
    <row r="363" spans="2:39" s="52" customFormat="1" hidden="1">
      <c r="C363" s="53"/>
      <c r="AI363" s="56"/>
      <c r="AJ363" s="124"/>
    </row>
    <row r="364" spans="2:39" s="52" customFormat="1" hidden="1">
      <c r="C364" s="53"/>
      <c r="AI364" s="56"/>
      <c r="AJ364" s="124"/>
    </row>
    <row r="365" spans="2:39" s="52" customFormat="1" hidden="1">
      <c r="C365" s="53"/>
      <c r="AI365" s="56"/>
      <c r="AJ365" s="124"/>
    </row>
    <row r="366" spans="2:39" s="52" customFormat="1" hidden="1">
      <c r="C366" s="53"/>
      <c r="AI366" s="56"/>
      <c r="AJ366" s="124"/>
    </row>
    <row r="367" spans="2:39" s="52" customFormat="1" hidden="1">
      <c r="C367" s="53"/>
      <c r="AI367" s="56"/>
      <c r="AJ367" s="124"/>
    </row>
    <row r="368" spans="2:39" s="52" customFormat="1" hidden="1">
      <c r="C368" s="53"/>
      <c r="AI368" s="56"/>
      <c r="AJ368" s="124"/>
    </row>
    <row r="369" spans="3:36" s="52" customFormat="1" hidden="1">
      <c r="C369" s="53"/>
      <c r="AI369" s="56"/>
      <c r="AJ369" s="124"/>
    </row>
    <row r="370" spans="3:36" s="52" customFormat="1" hidden="1">
      <c r="C370" s="53"/>
      <c r="AI370" s="56"/>
      <c r="AJ370" s="124"/>
    </row>
    <row r="371" spans="3:36" s="52" customFormat="1" hidden="1">
      <c r="C371" s="53"/>
      <c r="AI371" s="56"/>
      <c r="AJ371" s="124"/>
    </row>
    <row r="372" spans="3:36" s="52" customFormat="1" hidden="1">
      <c r="C372" s="53"/>
      <c r="AI372" s="56"/>
      <c r="AJ372" s="124"/>
    </row>
    <row r="373" spans="3:36" s="52" customFormat="1" hidden="1">
      <c r="C373" s="53"/>
      <c r="AI373" s="56"/>
      <c r="AJ373" s="124"/>
    </row>
    <row r="374" spans="3:36" s="52" customFormat="1" hidden="1">
      <c r="C374" s="53"/>
      <c r="AI374" s="56"/>
      <c r="AJ374" s="124"/>
    </row>
    <row r="375" spans="3:36" s="52" customFormat="1" hidden="1">
      <c r="C375" s="53"/>
      <c r="AI375" s="56"/>
      <c r="AJ375" s="124"/>
    </row>
    <row r="376" spans="3:36" s="52" customFormat="1" hidden="1">
      <c r="C376" s="53"/>
      <c r="AI376" s="56"/>
      <c r="AJ376" s="124"/>
    </row>
    <row r="377" spans="3:36" s="52" customFormat="1" hidden="1">
      <c r="C377" s="53"/>
      <c r="AI377" s="56"/>
      <c r="AJ377" s="124"/>
    </row>
    <row r="378" spans="3:36" s="52" customFormat="1" hidden="1">
      <c r="C378" s="53"/>
      <c r="AI378" s="56"/>
      <c r="AJ378" s="124"/>
    </row>
    <row r="379" spans="3:36" s="52" customFormat="1" hidden="1">
      <c r="C379" s="53"/>
      <c r="AI379" s="56"/>
      <c r="AJ379" s="124"/>
    </row>
    <row r="380" spans="3:36" s="52" customFormat="1" hidden="1">
      <c r="C380" s="53"/>
      <c r="AI380" s="56"/>
      <c r="AJ380" s="124"/>
    </row>
    <row r="381" spans="3:36" s="52" customFormat="1" hidden="1">
      <c r="C381" s="53"/>
      <c r="AI381" s="56"/>
      <c r="AJ381" s="124"/>
    </row>
    <row r="382" spans="3:36" s="52" customFormat="1" hidden="1">
      <c r="C382" s="53"/>
      <c r="AI382" s="56"/>
      <c r="AJ382" s="124"/>
    </row>
    <row r="383" spans="3:36" s="52" customFormat="1" hidden="1">
      <c r="C383" s="53"/>
      <c r="AI383" s="56"/>
      <c r="AJ383" s="124"/>
    </row>
    <row r="384" spans="3:36" s="52" customFormat="1" hidden="1">
      <c r="C384" s="53"/>
      <c r="AI384" s="56"/>
      <c r="AJ384" s="124"/>
    </row>
    <row r="385" spans="3:36" s="52" customFormat="1" hidden="1">
      <c r="C385" s="53"/>
      <c r="AI385" s="56"/>
      <c r="AJ385" s="124"/>
    </row>
    <row r="386" spans="3:36" s="52" customFormat="1" hidden="1">
      <c r="C386" s="53"/>
      <c r="AI386" s="56"/>
      <c r="AJ386" s="124"/>
    </row>
    <row r="387" spans="3:36" s="52" customFormat="1" hidden="1">
      <c r="C387" s="53"/>
      <c r="AI387" s="56"/>
      <c r="AJ387" s="124"/>
    </row>
    <row r="388" spans="3:36" s="52" customFormat="1" hidden="1">
      <c r="C388" s="53"/>
      <c r="AI388" s="56"/>
      <c r="AJ388" s="124"/>
    </row>
    <row r="389" spans="3:36" s="52" customFormat="1" hidden="1">
      <c r="C389" s="53"/>
      <c r="AI389" s="56"/>
      <c r="AJ389" s="124"/>
    </row>
    <row r="390" spans="3:36" s="52" customFormat="1" hidden="1">
      <c r="C390" s="53"/>
      <c r="AI390" s="56"/>
      <c r="AJ390" s="124"/>
    </row>
    <row r="391" spans="3:36" s="52" customFormat="1" hidden="1">
      <c r="C391" s="53"/>
      <c r="AI391" s="56"/>
      <c r="AJ391" s="124"/>
    </row>
    <row r="392" spans="3:36" s="52" customFormat="1" hidden="1">
      <c r="C392" s="53"/>
      <c r="AI392" s="56"/>
      <c r="AJ392" s="124"/>
    </row>
    <row r="393" spans="3:36" s="52" customFormat="1" hidden="1">
      <c r="C393" s="53"/>
      <c r="AI393" s="56"/>
      <c r="AJ393" s="124"/>
    </row>
    <row r="394" spans="3:36" s="52" customFormat="1" hidden="1">
      <c r="C394" s="53"/>
      <c r="AI394" s="56"/>
      <c r="AJ394" s="124"/>
    </row>
    <row r="395" spans="3:36" s="52" customFormat="1" hidden="1">
      <c r="C395" s="53"/>
      <c r="AI395" s="56"/>
      <c r="AJ395" s="124"/>
    </row>
    <row r="396" spans="3:36" s="52" customFormat="1" hidden="1">
      <c r="C396" s="53"/>
      <c r="AI396" s="56"/>
      <c r="AJ396" s="124"/>
    </row>
    <row r="397" spans="3:36" s="52" customFormat="1" hidden="1">
      <c r="C397" s="53"/>
      <c r="AI397" s="56"/>
      <c r="AJ397" s="124"/>
    </row>
    <row r="398" spans="3:36" s="52" customFormat="1" hidden="1">
      <c r="C398" s="53"/>
      <c r="AI398" s="56"/>
      <c r="AJ398" s="124"/>
    </row>
    <row r="399" spans="3:36" s="52" customFormat="1" hidden="1">
      <c r="C399" s="53"/>
      <c r="AI399" s="56"/>
      <c r="AJ399" s="124"/>
    </row>
    <row r="400" spans="3:36" s="52" customFormat="1" hidden="1">
      <c r="C400" s="53"/>
      <c r="AI400" s="56"/>
      <c r="AJ400" s="124"/>
    </row>
    <row r="401" spans="1:63" s="52" customFormat="1" hidden="1">
      <c r="C401" s="53"/>
      <c r="AI401" s="56"/>
      <c r="AJ401" s="124"/>
    </row>
    <row r="402" spans="1:63" s="52" customFormat="1" hidden="1">
      <c r="C402" s="53"/>
      <c r="AI402" s="56"/>
      <c r="AJ402" s="124"/>
    </row>
    <row r="403" spans="1:63" s="52" customFormat="1" hidden="1">
      <c r="C403" s="53"/>
      <c r="AI403" s="56"/>
      <c r="AJ403" s="124"/>
    </row>
    <row r="404" spans="1:63" s="52" customFormat="1" hidden="1">
      <c r="C404" s="53"/>
      <c r="AI404" s="56"/>
      <c r="AJ404" s="124"/>
    </row>
    <row r="405" spans="1:63" s="52" customFormat="1" hidden="1">
      <c r="C405" s="53"/>
      <c r="AI405" s="56"/>
      <c r="AJ405" s="124"/>
    </row>
    <row r="406" spans="1:63" s="52" customFormat="1" hidden="1">
      <c r="C406" s="53"/>
      <c r="AI406" s="56"/>
      <c r="AJ406" s="124"/>
    </row>
    <row r="407" spans="1:63" s="52" customFormat="1" hidden="1">
      <c r="C407" s="53"/>
      <c r="AI407" s="56"/>
      <c r="AJ407" s="124"/>
    </row>
    <row r="408" spans="1:63" s="52" customFormat="1" hidden="1">
      <c r="C408" s="53"/>
      <c r="AI408" s="56"/>
      <c r="AJ408" s="124"/>
    </row>
    <row r="409" spans="1:63" s="52" customFormat="1" hidden="1">
      <c r="C409" s="53"/>
      <c r="AI409" s="56"/>
      <c r="AJ409" s="124"/>
    </row>
    <row r="410" spans="1:63" s="52" customFormat="1" hidden="1">
      <c r="C410" s="53"/>
      <c r="AI410" s="56"/>
      <c r="AJ410" s="124"/>
    </row>
    <row r="411" spans="1:63" s="60" customFormat="1" ht="18" customHeight="1">
      <c r="A411" s="297"/>
      <c r="B411" s="297"/>
      <c r="C411" s="297"/>
      <c r="D411" s="297"/>
      <c r="E411" s="297"/>
      <c r="F411" s="297"/>
      <c r="G411" s="297"/>
      <c r="H411" s="297"/>
      <c r="I411" s="297"/>
      <c r="J411" s="297"/>
      <c r="K411" s="297"/>
      <c r="L411" s="297"/>
      <c r="M411" s="297"/>
      <c r="N411" s="297"/>
      <c r="O411" s="297"/>
      <c r="P411" s="297"/>
      <c r="Q411" s="297"/>
      <c r="R411" s="297"/>
      <c r="S411" s="297"/>
      <c r="T411" s="297"/>
      <c r="U411" s="297"/>
      <c r="V411" s="297"/>
      <c r="W411" s="297"/>
      <c r="X411" s="297"/>
      <c r="Y411" s="297"/>
      <c r="Z411" s="297"/>
      <c r="AA411" s="297"/>
      <c r="AB411" s="297"/>
      <c r="AC411" s="297"/>
      <c r="AD411" s="297"/>
      <c r="AE411" s="297"/>
      <c r="AF411" s="297"/>
      <c r="AG411" s="297"/>
      <c r="AH411" s="297"/>
      <c r="AI411" s="297"/>
      <c r="AJ411" s="297"/>
      <c r="AK411" s="297"/>
      <c r="AL411" s="297"/>
      <c r="AM411" s="297"/>
      <c r="AN411" s="297"/>
      <c r="AO411" s="297"/>
      <c r="AP411" s="297"/>
      <c r="AQ411" s="297"/>
      <c r="AR411" s="297"/>
      <c r="AS411" s="297"/>
      <c r="AT411" s="78"/>
      <c r="AU411" s="78"/>
      <c r="AV411" s="78"/>
      <c r="AW411" s="78"/>
      <c r="AX411" s="78"/>
      <c r="AY411" s="78"/>
      <c r="AZ411" s="78"/>
      <c r="BA411" s="78"/>
      <c r="BB411" s="78"/>
      <c r="BC411" s="78"/>
      <c r="BD411" s="78"/>
      <c r="BE411" s="78"/>
      <c r="BF411" s="78"/>
      <c r="BG411" s="78"/>
      <c r="BH411" s="78"/>
      <c r="BI411" s="78"/>
      <c r="BJ411" s="78"/>
      <c r="BK411" s="78"/>
    </row>
    <row r="412" spans="1:63">
      <c r="AD412" s="1"/>
      <c r="AG412" s="17" t="s">
        <v>203</v>
      </c>
    </row>
    <row r="413" spans="1:63" ht="6" customHeight="1">
      <c r="AD413" s="1"/>
      <c r="AG413" s="17"/>
    </row>
    <row r="414" spans="1:63" s="49" customFormat="1" ht="21.95" customHeight="1">
      <c r="A414" s="377" t="s">
        <v>92</v>
      </c>
      <c r="B414" s="377"/>
      <c r="C414" s="377"/>
      <c r="D414" s="377"/>
      <c r="E414" s="377"/>
      <c r="F414" s="377"/>
      <c r="G414" s="377"/>
      <c r="H414" s="377"/>
      <c r="I414" s="377"/>
      <c r="J414" s="377"/>
      <c r="K414" s="377"/>
      <c r="L414" s="377"/>
      <c r="M414" s="377"/>
      <c r="N414" s="377"/>
      <c r="O414" s="377"/>
      <c r="P414" s="377"/>
      <c r="Q414" s="377"/>
      <c r="R414" s="377"/>
      <c r="S414" s="377"/>
      <c r="T414" s="377"/>
      <c r="U414" s="377"/>
      <c r="V414" s="377"/>
      <c r="W414" s="377"/>
      <c r="X414" s="377"/>
      <c r="Y414" s="377"/>
      <c r="Z414" s="377"/>
      <c r="AA414" s="377"/>
      <c r="AB414" s="377"/>
      <c r="AC414" s="377"/>
      <c r="AD414" s="377"/>
      <c r="AE414" s="377"/>
      <c r="AF414" s="377"/>
      <c r="AG414" s="377"/>
      <c r="AH414" s="377"/>
      <c r="AI414" s="377"/>
      <c r="AJ414" s="377"/>
      <c r="AK414" s="377"/>
      <c r="AL414" s="377"/>
      <c r="AM414" s="377"/>
      <c r="AN414" s="377"/>
      <c r="AO414" s="377"/>
      <c r="AP414" s="377"/>
      <c r="AQ414" s="377"/>
      <c r="AR414" s="377"/>
      <c r="AS414" s="47"/>
      <c r="AT414" s="48"/>
      <c r="AU414" s="48"/>
      <c r="AV414" s="48"/>
      <c r="AW414" s="48"/>
      <c r="AX414" s="48"/>
      <c r="AY414" s="48"/>
      <c r="AZ414" s="48"/>
      <c r="BA414" s="48"/>
      <c r="BB414" s="48"/>
      <c r="BC414" s="48"/>
      <c r="BD414" s="48"/>
      <c r="BE414" s="48"/>
      <c r="BF414" s="48"/>
      <c r="BG414" s="48"/>
      <c r="BH414" s="48"/>
      <c r="BI414" s="48"/>
      <c r="BJ414" s="48"/>
      <c r="BK414" s="48"/>
    </row>
    <row r="415" spans="1:63"/>
    <row r="416" spans="1:63" s="30" customFormat="1" ht="18" customHeight="1">
      <c r="A416" s="243"/>
      <c r="B416" s="243"/>
      <c r="C416" s="243"/>
      <c r="D416" s="243"/>
      <c r="E416" s="243"/>
      <c r="F416" s="243"/>
      <c r="G416" s="243"/>
      <c r="H416" s="243"/>
      <c r="I416" s="243"/>
      <c r="J416" s="243"/>
      <c r="K416" s="243"/>
      <c r="L416" s="243"/>
      <c r="M416" s="243"/>
      <c r="N416" s="243"/>
      <c r="O416" s="243"/>
      <c r="P416" s="243"/>
      <c r="Q416" s="243"/>
      <c r="R416" s="243"/>
      <c r="S416" s="243"/>
      <c r="T416" s="243"/>
      <c r="U416" s="243"/>
      <c r="V416" s="243"/>
      <c r="W416" s="243"/>
      <c r="X416" s="243"/>
      <c r="Y416" s="243"/>
      <c r="Z416" s="243"/>
      <c r="AA416" s="243"/>
      <c r="AB416" s="243"/>
      <c r="AC416" s="243"/>
      <c r="AD416" s="243"/>
      <c r="AE416" s="243"/>
      <c r="AF416" s="243"/>
      <c r="AG416" s="243"/>
      <c r="AH416" s="243"/>
      <c r="AI416" s="243"/>
      <c r="AJ416" s="243"/>
      <c r="AK416" s="243"/>
      <c r="AL416" s="243"/>
      <c r="AM416" s="243"/>
      <c r="AN416" s="243"/>
      <c r="AO416" s="243"/>
      <c r="AP416" s="243"/>
      <c r="AQ416" s="243"/>
      <c r="AR416" s="243"/>
      <c r="AS416" s="243"/>
      <c r="AT416" s="32"/>
      <c r="AU416" s="32"/>
      <c r="AV416" s="32"/>
      <c r="AW416" s="32"/>
      <c r="AX416" s="32"/>
      <c r="AY416" s="32"/>
      <c r="AZ416" s="32"/>
      <c r="BA416" s="32"/>
      <c r="BB416" s="32"/>
      <c r="BC416" s="32"/>
      <c r="BD416" s="32"/>
      <c r="BE416" s="32"/>
      <c r="BF416" s="32"/>
      <c r="BG416" s="32"/>
      <c r="BH416" s="32"/>
      <c r="BI416" s="32"/>
      <c r="BJ416" s="32"/>
      <c r="BK416" s="32"/>
    </row>
    <row r="417" spans="1:63" s="60" customFormat="1" ht="8.1" customHeight="1">
      <c r="A417" s="244"/>
      <c r="B417" s="245"/>
      <c r="C417" s="245"/>
      <c r="D417" s="265"/>
      <c r="E417" s="304"/>
      <c r="F417" s="266"/>
      <c r="G417" s="266"/>
      <c r="H417" s="266"/>
      <c r="I417" s="266"/>
      <c r="J417" s="266"/>
      <c r="K417" s="266"/>
      <c r="L417" s="266"/>
      <c r="M417" s="266"/>
      <c r="N417" s="266"/>
      <c r="O417" s="266"/>
      <c r="P417" s="266"/>
      <c r="Q417" s="266"/>
      <c r="R417" s="266"/>
      <c r="S417" s="266"/>
      <c r="T417" s="266"/>
      <c r="U417" s="266"/>
      <c r="V417" s="266"/>
      <c r="W417" s="266"/>
      <c r="X417" s="266"/>
      <c r="Y417" s="266"/>
      <c r="Z417" s="266"/>
      <c r="AA417" s="266"/>
      <c r="AB417" s="266"/>
      <c r="AC417" s="266"/>
      <c r="AD417" s="266"/>
      <c r="AE417" s="266"/>
      <c r="AF417" s="266"/>
      <c r="AG417" s="266"/>
      <c r="AH417" s="266"/>
      <c r="AI417" s="267"/>
      <c r="AJ417" s="68"/>
      <c r="AK417" s="246"/>
      <c r="AL417" s="246"/>
      <c r="AM417" s="246"/>
      <c r="AN417" s="246"/>
      <c r="AO417" s="246"/>
      <c r="AP417" s="247"/>
    </row>
    <row r="418" spans="1:63" s="245" customFormat="1" ht="15.75" customHeight="1">
      <c r="A418" s="244"/>
      <c r="B418" s="68"/>
      <c r="C418" s="68"/>
      <c r="D418" s="268"/>
      <c r="E418" s="496" t="s">
        <v>236</v>
      </c>
      <c r="F418" s="496"/>
      <c r="G418" s="496"/>
      <c r="H418" s="496"/>
      <c r="I418" s="496"/>
      <c r="J418" s="496"/>
      <c r="K418" s="496"/>
      <c r="L418" s="496"/>
      <c r="M418" s="496"/>
      <c r="N418" s="496"/>
      <c r="O418" s="496"/>
      <c r="P418" s="496"/>
      <c r="Q418" s="496"/>
      <c r="R418" s="496"/>
      <c r="S418" s="496"/>
      <c r="T418" s="496"/>
      <c r="U418" s="496"/>
      <c r="V418" s="496"/>
      <c r="W418" s="496"/>
      <c r="X418" s="496"/>
      <c r="Y418" s="496"/>
      <c r="Z418" s="496"/>
      <c r="AA418" s="496"/>
      <c r="AB418" s="496"/>
      <c r="AC418" s="496"/>
      <c r="AD418" s="496"/>
      <c r="AE418" s="496"/>
      <c r="AF418" s="496"/>
      <c r="AG418" s="496"/>
      <c r="AH418" s="496"/>
      <c r="AI418" s="497"/>
      <c r="AJ418" s="263"/>
      <c r="AK418" s="248"/>
      <c r="AL418" s="248"/>
      <c r="AM418" s="248"/>
      <c r="AN418" s="248"/>
      <c r="AO418" s="249"/>
      <c r="AP418" s="250"/>
      <c r="AQ418" s="68"/>
      <c r="AR418" s="68"/>
      <c r="AS418" s="68"/>
      <c r="AT418" s="251"/>
      <c r="AU418" s="251"/>
      <c r="AV418" s="251"/>
      <c r="AW418" s="251"/>
      <c r="AX418" s="251"/>
      <c r="AY418" s="251"/>
      <c r="AZ418" s="251"/>
      <c r="BA418" s="251"/>
      <c r="BB418" s="251"/>
      <c r="BC418" s="251"/>
      <c r="BD418" s="251"/>
      <c r="BE418" s="251"/>
      <c r="BF418" s="251"/>
      <c r="BG418" s="251"/>
      <c r="BH418" s="251"/>
      <c r="BI418" s="251"/>
      <c r="BJ418" s="251"/>
      <c r="BK418" s="251"/>
    </row>
    <row r="419" spans="1:63" s="245" customFormat="1">
      <c r="A419" s="244"/>
      <c r="B419" s="68"/>
      <c r="C419" s="68"/>
      <c r="D419" s="268"/>
      <c r="E419" s="496"/>
      <c r="F419" s="496"/>
      <c r="G419" s="496"/>
      <c r="H419" s="496"/>
      <c r="I419" s="496"/>
      <c r="J419" s="496"/>
      <c r="K419" s="496"/>
      <c r="L419" s="496"/>
      <c r="M419" s="496"/>
      <c r="N419" s="496"/>
      <c r="O419" s="496"/>
      <c r="P419" s="496"/>
      <c r="Q419" s="496"/>
      <c r="R419" s="496"/>
      <c r="S419" s="496"/>
      <c r="T419" s="496"/>
      <c r="U419" s="496"/>
      <c r="V419" s="496"/>
      <c r="W419" s="496"/>
      <c r="X419" s="496"/>
      <c r="Y419" s="496"/>
      <c r="Z419" s="496"/>
      <c r="AA419" s="496"/>
      <c r="AB419" s="496"/>
      <c r="AC419" s="496"/>
      <c r="AD419" s="496"/>
      <c r="AE419" s="496"/>
      <c r="AF419" s="496"/>
      <c r="AG419" s="496"/>
      <c r="AH419" s="496"/>
      <c r="AI419" s="497"/>
      <c r="AJ419" s="263"/>
      <c r="AK419" s="248"/>
      <c r="AL419" s="248"/>
      <c r="AM419" s="248"/>
      <c r="AN419" s="248"/>
      <c r="AO419" s="249"/>
      <c r="AP419" s="250"/>
      <c r="AQ419" s="68"/>
      <c r="AR419" s="91"/>
      <c r="AS419" s="91"/>
      <c r="AT419" s="251"/>
      <c r="AU419" s="251"/>
      <c r="AV419" s="251"/>
      <c r="AW419" s="251"/>
      <c r="AX419" s="251"/>
      <c r="AY419" s="251"/>
      <c r="AZ419" s="251"/>
      <c r="BA419" s="251"/>
      <c r="BB419" s="251"/>
      <c r="BC419" s="251"/>
      <c r="BD419" s="251"/>
      <c r="BE419" s="251"/>
      <c r="BF419" s="251"/>
      <c r="BG419" s="251"/>
      <c r="BH419" s="251"/>
      <c r="BI419" s="251"/>
      <c r="BJ419" s="251"/>
      <c r="BK419" s="251"/>
    </row>
    <row r="420" spans="1:63" s="245" customFormat="1" ht="15.75" customHeight="1">
      <c r="A420" s="244"/>
      <c r="B420" s="68"/>
      <c r="C420" s="68"/>
      <c r="D420" s="268"/>
      <c r="E420" s="496"/>
      <c r="F420" s="496"/>
      <c r="G420" s="496"/>
      <c r="H420" s="496"/>
      <c r="I420" s="496"/>
      <c r="J420" s="496"/>
      <c r="K420" s="496"/>
      <c r="L420" s="496"/>
      <c r="M420" s="496"/>
      <c r="N420" s="496"/>
      <c r="O420" s="496"/>
      <c r="P420" s="496"/>
      <c r="Q420" s="496"/>
      <c r="R420" s="496"/>
      <c r="S420" s="496"/>
      <c r="T420" s="496"/>
      <c r="U420" s="496"/>
      <c r="V420" s="496"/>
      <c r="W420" s="496"/>
      <c r="X420" s="496"/>
      <c r="Y420" s="496"/>
      <c r="Z420" s="496"/>
      <c r="AA420" s="496"/>
      <c r="AB420" s="496"/>
      <c r="AC420" s="496"/>
      <c r="AD420" s="496"/>
      <c r="AE420" s="496"/>
      <c r="AF420" s="496"/>
      <c r="AG420" s="496"/>
      <c r="AH420" s="496"/>
      <c r="AI420" s="497"/>
      <c r="AJ420" s="263"/>
      <c r="AK420" s="248"/>
      <c r="AL420" s="248"/>
      <c r="AM420" s="248"/>
      <c r="AN420" s="248"/>
      <c r="AO420" s="249"/>
      <c r="AP420" s="250"/>
      <c r="AQ420" s="68"/>
      <c r="AR420" s="68"/>
      <c r="AS420" s="68"/>
      <c r="AT420" s="251"/>
      <c r="AU420" s="251"/>
      <c r="AV420" s="251"/>
      <c r="AW420" s="251"/>
      <c r="AX420" s="251"/>
      <c r="AY420" s="251"/>
      <c r="AZ420" s="251"/>
      <c r="BA420" s="251"/>
      <c r="BB420" s="251"/>
      <c r="BC420" s="251"/>
      <c r="BD420" s="251"/>
      <c r="BE420" s="251"/>
      <c r="BF420" s="251"/>
      <c r="BG420" s="251"/>
      <c r="BH420" s="251"/>
      <c r="BI420" s="251"/>
      <c r="BJ420" s="251"/>
      <c r="BK420" s="251"/>
    </row>
    <row r="421" spans="1:63" s="245" customFormat="1" ht="6" customHeight="1">
      <c r="A421" s="244"/>
      <c r="B421" s="68"/>
      <c r="C421" s="68"/>
      <c r="D421" s="268"/>
      <c r="E421" s="270"/>
      <c r="F421" s="298"/>
      <c r="G421" s="298"/>
      <c r="H421" s="298"/>
      <c r="I421" s="298"/>
      <c r="J421" s="298"/>
      <c r="K421" s="298"/>
      <c r="L421" s="298"/>
      <c r="M421" s="298"/>
      <c r="N421" s="298"/>
      <c r="O421" s="298"/>
      <c r="P421" s="298"/>
      <c r="Q421" s="298"/>
      <c r="R421" s="298"/>
      <c r="S421" s="298"/>
      <c r="T421" s="298"/>
      <c r="U421" s="298"/>
      <c r="V421" s="298"/>
      <c r="W421" s="298"/>
      <c r="X421" s="298"/>
      <c r="Y421" s="298"/>
      <c r="Z421" s="298"/>
      <c r="AA421" s="298"/>
      <c r="AB421" s="298"/>
      <c r="AC421" s="298"/>
      <c r="AD421" s="298"/>
      <c r="AE421" s="298"/>
      <c r="AF421" s="298"/>
      <c r="AG421" s="298"/>
      <c r="AH421" s="298"/>
      <c r="AI421" s="299"/>
      <c r="AJ421" s="264"/>
      <c r="AK421" s="252"/>
      <c r="AL421" s="252"/>
      <c r="AM421" s="252"/>
      <c r="AN421" s="249"/>
      <c r="AO421" s="249"/>
      <c r="AP421" s="250"/>
      <c r="AQ421" s="68"/>
      <c r="AR421" s="68"/>
      <c r="AS421" s="68"/>
      <c r="AT421" s="251"/>
      <c r="AU421" s="251"/>
      <c r="AV421" s="251"/>
      <c r="AW421" s="251"/>
      <c r="AX421" s="251"/>
      <c r="AY421" s="251"/>
      <c r="AZ421" s="251"/>
      <c r="BA421" s="251"/>
      <c r="BB421" s="251"/>
      <c r="BC421" s="251"/>
      <c r="BD421" s="251"/>
      <c r="BE421" s="251"/>
      <c r="BF421" s="251"/>
      <c r="BG421" s="251"/>
      <c r="BH421" s="251"/>
      <c r="BI421" s="251"/>
      <c r="BJ421" s="251"/>
      <c r="BK421" s="251"/>
    </row>
    <row r="422" spans="1:63" s="245" customFormat="1">
      <c r="A422" s="244"/>
      <c r="B422" s="68"/>
      <c r="C422" s="68"/>
      <c r="D422" s="268"/>
      <c r="E422" s="270"/>
      <c r="F422" s="488" t="s">
        <v>10</v>
      </c>
      <c r="G422" s="489"/>
      <c r="H422" s="366" t="s">
        <v>233</v>
      </c>
      <c r="I422" s="366"/>
      <c r="J422" s="366"/>
      <c r="K422" s="366"/>
      <c r="L422" s="366"/>
      <c r="M422" s="366"/>
      <c r="N422" s="366"/>
      <c r="O422" s="366"/>
      <c r="P422" s="366"/>
      <c r="Q422" s="366"/>
      <c r="R422" s="366"/>
      <c r="S422" s="366"/>
      <c r="T422" s="366"/>
      <c r="U422" s="366"/>
      <c r="V422" s="366"/>
      <c r="W422" s="366"/>
      <c r="X422" s="366"/>
      <c r="Y422" s="366"/>
      <c r="Z422" s="366"/>
      <c r="AA422" s="366"/>
      <c r="AB422" s="366"/>
      <c r="AC422" s="366"/>
      <c r="AD422" s="366"/>
      <c r="AE422" s="366"/>
      <c r="AF422" s="366"/>
      <c r="AG422" s="366"/>
      <c r="AH422" s="366"/>
      <c r="AI422" s="271"/>
      <c r="AJ422" s="68"/>
      <c r="AK422" s="249"/>
      <c r="AL422" s="249"/>
      <c r="AM422" s="249"/>
      <c r="AN422" s="249"/>
      <c r="AO422" s="249"/>
      <c r="AP422" s="250"/>
      <c r="AQ422" s="68"/>
      <c r="AR422" s="68"/>
      <c r="AS422" s="68"/>
      <c r="AT422" s="251"/>
      <c r="AU422" s="251"/>
      <c r="AV422" s="251"/>
      <c r="AW422" s="251"/>
      <c r="AX422" s="251"/>
      <c r="AY422" s="251"/>
      <c r="AZ422" s="251"/>
      <c r="BA422" s="251"/>
      <c r="BB422" s="251"/>
      <c r="BC422" s="251"/>
      <c r="BD422" s="251"/>
      <c r="BE422" s="251"/>
      <c r="BF422" s="251"/>
      <c r="BG422" s="251"/>
      <c r="BH422" s="251"/>
      <c r="BI422" s="251"/>
      <c r="BJ422" s="251"/>
      <c r="BK422" s="251"/>
    </row>
    <row r="423" spans="1:63" s="60" customFormat="1">
      <c r="A423" s="244"/>
      <c r="B423" s="183"/>
      <c r="C423" s="253"/>
      <c r="D423" s="272"/>
      <c r="E423" s="273"/>
      <c r="F423" s="488" t="s">
        <v>10</v>
      </c>
      <c r="G423" s="489"/>
      <c r="H423" s="486" t="s">
        <v>46</v>
      </c>
      <c r="I423" s="486"/>
      <c r="J423" s="486"/>
      <c r="K423" s="486"/>
      <c r="L423" s="486"/>
      <c r="M423" s="486"/>
      <c r="N423" s="486"/>
      <c r="O423" s="486"/>
      <c r="P423" s="486"/>
      <c r="Q423" s="486"/>
      <c r="R423" s="486"/>
      <c r="S423" s="486"/>
      <c r="T423" s="486"/>
      <c r="U423" s="273"/>
      <c r="V423" s="357"/>
      <c r="W423" s="274"/>
      <c r="X423" s="273"/>
      <c r="Y423" s="273"/>
      <c r="Z423" s="273"/>
      <c r="AA423" s="273"/>
      <c r="AB423" s="273"/>
      <c r="AC423" s="273"/>
      <c r="AD423" s="273"/>
      <c r="AE423" s="273"/>
      <c r="AF423" s="273"/>
      <c r="AG423" s="273"/>
      <c r="AH423" s="273"/>
      <c r="AI423" s="275"/>
      <c r="AJ423" s="183"/>
      <c r="AK423" s="254"/>
      <c r="AL423" s="254"/>
      <c r="AM423" s="254"/>
      <c r="AN423" s="254"/>
      <c r="AO423" s="254"/>
      <c r="AP423" s="255"/>
      <c r="AT423" s="78"/>
      <c r="AU423" s="78"/>
      <c r="AV423" s="78"/>
      <c r="AW423" s="78"/>
      <c r="AX423" s="78"/>
      <c r="AY423" s="78"/>
      <c r="AZ423" s="78"/>
      <c r="BA423" s="78"/>
      <c r="BB423" s="78"/>
      <c r="BC423" s="78"/>
      <c r="BD423" s="78"/>
      <c r="BE423" s="78"/>
      <c r="BF423" s="78"/>
      <c r="BG423" s="78"/>
      <c r="BH423" s="78"/>
      <c r="BI423" s="78"/>
      <c r="BJ423" s="78"/>
      <c r="BK423" s="78"/>
    </row>
    <row r="424" spans="1:63" s="60" customFormat="1">
      <c r="D424" s="276"/>
      <c r="E424" s="274"/>
      <c r="F424" s="488" t="s">
        <v>10</v>
      </c>
      <c r="G424" s="489"/>
      <c r="H424" s="366" t="s">
        <v>64</v>
      </c>
      <c r="I424" s="366"/>
      <c r="J424" s="366"/>
      <c r="K424" s="366"/>
      <c r="L424" s="366"/>
      <c r="M424" s="270"/>
      <c r="N424" s="270"/>
      <c r="O424" s="270"/>
      <c r="P424" s="270"/>
      <c r="Q424" s="270"/>
      <c r="R424" s="270"/>
      <c r="S424" s="270"/>
      <c r="T424" s="270"/>
      <c r="U424" s="270"/>
      <c r="V424" s="270"/>
      <c r="W424" s="270"/>
      <c r="X424" s="270"/>
      <c r="Y424" s="270"/>
      <c r="Z424" s="270"/>
      <c r="AA424" s="270"/>
      <c r="AB424" s="270"/>
      <c r="AC424" s="270"/>
      <c r="AD424" s="270"/>
      <c r="AE424" s="270"/>
      <c r="AF424" s="270"/>
      <c r="AG424" s="270"/>
      <c r="AH424" s="270"/>
      <c r="AI424" s="271"/>
      <c r="AJ424" s="68"/>
      <c r="AK424" s="249"/>
      <c r="AL424" s="249"/>
      <c r="AM424" s="249"/>
      <c r="AN424" s="249"/>
      <c r="AO424" s="249"/>
      <c r="AP424" s="256"/>
    </row>
    <row r="425" spans="1:63" s="60" customFormat="1" ht="12" customHeight="1">
      <c r="D425" s="276"/>
      <c r="E425" s="274"/>
      <c r="F425" s="300"/>
      <c r="G425" s="30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c r="AG425" s="270"/>
      <c r="AH425" s="270"/>
      <c r="AI425" s="271"/>
      <c r="AJ425" s="68"/>
      <c r="AK425" s="249"/>
      <c r="AL425" s="249"/>
      <c r="AM425" s="249"/>
      <c r="AN425" s="249"/>
      <c r="AO425" s="249"/>
      <c r="AP425" s="256"/>
    </row>
    <row r="426" spans="1:63" s="60" customFormat="1" ht="15" customHeight="1">
      <c r="D426" s="276"/>
      <c r="E426" s="274"/>
      <c r="F426" s="487" t="s">
        <v>181</v>
      </c>
      <c r="G426" s="487"/>
      <c r="H426" s="487"/>
      <c r="I426" s="487"/>
      <c r="J426" s="487"/>
      <c r="K426" s="487"/>
      <c r="L426" s="487"/>
      <c r="M426" s="487"/>
      <c r="N426" s="487"/>
      <c r="O426" s="487"/>
      <c r="P426" s="487"/>
      <c r="Q426" s="487"/>
      <c r="R426" s="487"/>
      <c r="S426" s="487"/>
      <c r="T426" s="487"/>
      <c r="U426" s="487"/>
      <c r="V426" s="487"/>
      <c r="W426" s="487"/>
      <c r="X426" s="487"/>
      <c r="Y426" s="487"/>
      <c r="Z426" s="487"/>
      <c r="AA426" s="487"/>
      <c r="AB426" s="487"/>
      <c r="AC426" s="487"/>
      <c r="AD426" s="487"/>
      <c r="AE426" s="487"/>
      <c r="AF426" s="487"/>
      <c r="AG426" s="487"/>
      <c r="AH426" s="487"/>
      <c r="AI426" s="271"/>
      <c r="AJ426" s="68"/>
      <c r="AK426" s="249"/>
      <c r="AL426" s="249"/>
      <c r="AM426" s="249"/>
      <c r="AN426" s="249"/>
      <c r="AO426" s="249"/>
      <c r="AP426" s="256"/>
    </row>
    <row r="427" spans="1:63" s="245" customFormat="1" ht="16.5" customHeight="1">
      <c r="D427" s="277"/>
      <c r="E427" s="269"/>
      <c r="F427" s="487"/>
      <c r="G427" s="487"/>
      <c r="H427" s="487"/>
      <c r="I427" s="487"/>
      <c r="J427" s="487"/>
      <c r="K427" s="487"/>
      <c r="L427" s="487"/>
      <c r="M427" s="487"/>
      <c r="N427" s="487"/>
      <c r="O427" s="487"/>
      <c r="P427" s="487"/>
      <c r="Q427" s="487"/>
      <c r="R427" s="487"/>
      <c r="S427" s="487"/>
      <c r="T427" s="487"/>
      <c r="U427" s="487"/>
      <c r="V427" s="487"/>
      <c r="W427" s="487"/>
      <c r="X427" s="487"/>
      <c r="Y427" s="487"/>
      <c r="Z427" s="487"/>
      <c r="AA427" s="487"/>
      <c r="AB427" s="487"/>
      <c r="AC427" s="487"/>
      <c r="AD427" s="487"/>
      <c r="AE427" s="487"/>
      <c r="AF427" s="487"/>
      <c r="AG427" s="487"/>
      <c r="AH427" s="487"/>
      <c r="AI427" s="271"/>
      <c r="AJ427" s="68"/>
      <c r="AK427" s="249"/>
      <c r="AL427" s="249"/>
      <c r="AM427" s="249"/>
      <c r="AN427" s="249"/>
      <c r="AO427" s="257"/>
      <c r="AP427" s="258"/>
      <c r="AQ427" s="259"/>
      <c r="AR427" s="259"/>
      <c r="AS427" s="259"/>
      <c r="AT427" s="259"/>
      <c r="AU427" s="259"/>
      <c r="AV427" s="259"/>
      <c r="AW427" s="259"/>
      <c r="AX427" s="259"/>
      <c r="AY427" s="259"/>
      <c r="AZ427" s="259"/>
      <c r="BA427" s="259"/>
      <c r="BB427" s="259"/>
      <c r="BC427" s="259"/>
      <c r="BD427" s="259"/>
      <c r="BE427" s="259"/>
      <c r="BF427" s="260"/>
      <c r="BG427" s="260"/>
      <c r="BH427" s="260"/>
      <c r="BI427" s="260"/>
      <c r="BJ427" s="260"/>
      <c r="BK427" s="260"/>
    </row>
    <row r="428" spans="1:63" s="60" customFormat="1" ht="8.1" customHeight="1">
      <c r="A428" s="244"/>
      <c r="B428" s="245"/>
      <c r="C428" s="245"/>
      <c r="D428" s="278"/>
      <c r="E428" s="305"/>
      <c r="F428" s="279"/>
      <c r="G428" s="279"/>
      <c r="H428" s="279"/>
      <c r="I428" s="279"/>
      <c r="J428" s="279"/>
      <c r="K428" s="279"/>
      <c r="L428" s="279"/>
      <c r="M428" s="279"/>
      <c r="N428" s="279"/>
      <c r="O428" s="279"/>
      <c r="P428" s="279"/>
      <c r="Q428" s="279"/>
      <c r="R428" s="279"/>
      <c r="S428" s="279"/>
      <c r="T428" s="279"/>
      <c r="U428" s="279"/>
      <c r="V428" s="279"/>
      <c r="W428" s="279"/>
      <c r="X428" s="279"/>
      <c r="Y428" s="279"/>
      <c r="Z428" s="279"/>
      <c r="AA428" s="279"/>
      <c r="AB428" s="279"/>
      <c r="AC428" s="279"/>
      <c r="AD428" s="279"/>
      <c r="AE428" s="279"/>
      <c r="AF428" s="279"/>
      <c r="AG428" s="279"/>
      <c r="AH428" s="279"/>
      <c r="AI428" s="280"/>
      <c r="AJ428" s="68"/>
      <c r="AK428" s="261"/>
      <c r="AL428" s="261"/>
      <c r="AM428" s="261"/>
      <c r="AN428" s="261"/>
      <c r="AO428" s="261"/>
      <c r="AP428" s="262"/>
    </row>
    <row r="429" spans="1:63" s="30" customFormat="1" ht="16.5">
      <c r="AM429" s="36"/>
      <c r="AT429" s="32"/>
      <c r="AU429" s="32"/>
      <c r="AV429" s="32"/>
      <c r="AW429" s="32" t="s">
        <v>63</v>
      </c>
      <c r="AX429" s="32"/>
      <c r="AY429" s="32"/>
      <c r="AZ429" s="32"/>
      <c r="BA429" s="32"/>
      <c r="BB429" s="32"/>
      <c r="BC429" s="32"/>
      <c r="BD429" s="32"/>
      <c r="BE429" s="32"/>
      <c r="BF429" s="32"/>
      <c r="BG429" s="32"/>
      <c r="BH429" s="32"/>
      <c r="BI429" s="32"/>
      <c r="BJ429" s="32"/>
      <c r="BK429" s="32"/>
    </row>
    <row r="430" spans="1:63" s="30" customFormat="1" ht="16.5">
      <c r="A430" s="420"/>
      <c r="B430" s="485"/>
      <c r="C430" s="485"/>
      <c r="D430" s="485"/>
      <c r="E430" s="485"/>
      <c r="F430" s="485"/>
      <c r="G430" s="485"/>
      <c r="H430" s="485"/>
      <c r="I430" s="485"/>
      <c r="J430" s="485"/>
      <c r="K430" s="485"/>
      <c r="L430" s="485"/>
      <c r="M430" s="485"/>
      <c r="N430" s="485"/>
      <c r="O430" s="485"/>
      <c r="P430" s="485"/>
      <c r="Q430" s="485"/>
      <c r="R430" s="485"/>
      <c r="S430" s="485"/>
      <c r="T430" s="485"/>
      <c r="U430" s="485"/>
      <c r="V430" s="485"/>
      <c r="W430" s="485"/>
      <c r="X430" s="485"/>
      <c r="Y430" s="485"/>
      <c r="Z430" s="485"/>
      <c r="AA430" s="485"/>
      <c r="AB430" s="485"/>
      <c r="AC430" s="485"/>
      <c r="AD430" s="485"/>
      <c r="AE430" s="485"/>
      <c r="AF430" s="485"/>
      <c r="AG430" s="485"/>
      <c r="AH430" s="485"/>
      <c r="AI430" s="485"/>
      <c r="AJ430" s="485"/>
      <c r="AK430" s="485"/>
      <c r="AL430" s="485"/>
      <c r="AM430" s="485"/>
      <c r="AN430" s="485"/>
      <c r="AO430" s="485"/>
      <c r="AP430" s="485"/>
      <c r="AQ430" s="485"/>
      <c r="AR430" s="485"/>
      <c r="AS430" s="485"/>
      <c r="AT430" s="32"/>
      <c r="AU430" s="32"/>
      <c r="AV430" s="32"/>
      <c r="AW430" s="32"/>
      <c r="AX430" s="32"/>
      <c r="AY430" s="32"/>
      <c r="AZ430" s="32"/>
      <c r="BA430" s="32"/>
      <c r="BB430" s="32"/>
      <c r="BC430" s="32"/>
      <c r="BD430" s="32"/>
      <c r="BE430" s="32"/>
      <c r="BF430" s="32"/>
      <c r="BG430" s="32"/>
      <c r="BH430" s="32"/>
      <c r="BI430" s="32"/>
      <c r="BJ430" s="32"/>
      <c r="BK430" s="32"/>
    </row>
    <row r="431" spans="1:63" s="30" customFormat="1" ht="16.5">
      <c r="A431" s="485"/>
      <c r="B431" s="485"/>
      <c r="C431" s="485"/>
      <c r="D431" s="485"/>
      <c r="E431" s="485"/>
      <c r="F431" s="485"/>
      <c r="G431" s="485"/>
      <c r="H431" s="485"/>
      <c r="I431" s="485"/>
      <c r="J431" s="485"/>
      <c r="K431" s="485"/>
      <c r="L431" s="485"/>
      <c r="M431" s="485"/>
      <c r="N431" s="485"/>
      <c r="O431" s="485"/>
      <c r="P431" s="485"/>
      <c r="Q431" s="485"/>
      <c r="R431" s="485"/>
      <c r="S431" s="485"/>
      <c r="T431" s="485"/>
      <c r="U431" s="485"/>
      <c r="V431" s="485"/>
      <c r="W431" s="485"/>
      <c r="X431" s="485"/>
      <c r="Y431" s="485"/>
      <c r="Z431" s="485"/>
      <c r="AA431" s="485"/>
      <c r="AB431" s="485"/>
      <c r="AC431" s="485"/>
      <c r="AD431" s="485"/>
      <c r="AE431" s="485"/>
      <c r="AF431" s="485"/>
      <c r="AG431" s="485"/>
      <c r="AH431" s="485"/>
      <c r="AI431" s="485"/>
      <c r="AJ431" s="485"/>
      <c r="AK431" s="485"/>
      <c r="AL431" s="485"/>
      <c r="AM431" s="485"/>
      <c r="AN431" s="485"/>
      <c r="AO431" s="485"/>
      <c r="AP431" s="485"/>
      <c r="AQ431" s="485"/>
      <c r="AR431" s="485"/>
      <c r="AS431" s="485"/>
      <c r="AT431" s="32"/>
      <c r="AU431" s="32"/>
      <c r="AV431" s="32"/>
      <c r="AW431" s="32"/>
      <c r="AX431" s="32"/>
      <c r="AY431" s="32"/>
      <c r="AZ431" s="32"/>
      <c r="BA431" s="32"/>
      <c r="BB431" s="32"/>
      <c r="BC431" s="32"/>
      <c r="BD431" s="32"/>
      <c r="BE431" s="32"/>
      <c r="BF431" s="32"/>
      <c r="BG431" s="32"/>
      <c r="BH431" s="32"/>
      <c r="BI431" s="32"/>
      <c r="BJ431" s="32"/>
      <c r="BK431" s="32"/>
    </row>
    <row r="432" spans="1:63" s="30" customFormat="1" ht="16.5">
      <c r="A432" s="485"/>
      <c r="B432" s="485"/>
      <c r="C432" s="485"/>
      <c r="D432" s="485"/>
      <c r="E432" s="485"/>
      <c r="F432" s="485"/>
      <c r="G432" s="485"/>
      <c r="H432" s="485"/>
      <c r="I432" s="485"/>
      <c r="J432" s="485"/>
      <c r="K432" s="485"/>
      <c r="L432" s="485"/>
      <c r="M432" s="485"/>
      <c r="N432" s="485"/>
      <c r="O432" s="485"/>
      <c r="P432" s="485"/>
      <c r="Q432" s="485"/>
      <c r="R432" s="485"/>
      <c r="S432" s="485"/>
      <c r="T432" s="485"/>
      <c r="U432" s="485"/>
      <c r="V432" s="485"/>
      <c r="W432" s="485"/>
      <c r="X432" s="485"/>
      <c r="Y432" s="485"/>
      <c r="Z432" s="485"/>
      <c r="AA432" s="485"/>
      <c r="AB432" s="485"/>
      <c r="AC432" s="485"/>
      <c r="AD432" s="485"/>
      <c r="AE432" s="485"/>
      <c r="AF432" s="485"/>
      <c r="AG432" s="485"/>
      <c r="AH432" s="485"/>
      <c r="AI432" s="485"/>
      <c r="AJ432" s="485"/>
      <c r="AK432" s="485"/>
      <c r="AL432" s="485"/>
      <c r="AM432" s="485"/>
      <c r="AN432" s="485"/>
      <c r="AO432" s="485"/>
      <c r="AP432" s="485"/>
      <c r="AQ432" s="485"/>
      <c r="AR432" s="485"/>
      <c r="AS432" s="485"/>
      <c r="AT432" s="32"/>
      <c r="AU432" s="32"/>
      <c r="AV432" s="32"/>
      <c r="AW432" s="32"/>
      <c r="AX432" s="32"/>
      <c r="AY432" s="32"/>
      <c r="AZ432" s="32"/>
      <c r="BA432" s="32"/>
      <c r="BB432" s="32"/>
      <c r="BC432" s="32"/>
      <c r="BD432" s="32"/>
      <c r="BE432" s="32"/>
      <c r="BF432" s="32"/>
      <c r="BG432" s="32"/>
      <c r="BH432" s="32"/>
      <c r="BI432" s="32"/>
      <c r="BJ432" s="32"/>
      <c r="BK432" s="32"/>
    </row>
    <row r="433" spans="1:63" s="30" customFormat="1" ht="16.5">
      <c r="A433" s="485"/>
      <c r="B433" s="485"/>
      <c r="C433" s="485"/>
      <c r="D433" s="485"/>
      <c r="E433" s="485"/>
      <c r="F433" s="485"/>
      <c r="G433" s="485"/>
      <c r="H433" s="485"/>
      <c r="I433" s="485"/>
      <c r="J433" s="485"/>
      <c r="K433" s="485"/>
      <c r="L433" s="485"/>
      <c r="M433" s="485"/>
      <c r="N433" s="485"/>
      <c r="O433" s="485"/>
      <c r="P433" s="485"/>
      <c r="Q433" s="485"/>
      <c r="R433" s="485"/>
      <c r="S433" s="485"/>
      <c r="T433" s="485"/>
      <c r="U433" s="485"/>
      <c r="V433" s="485"/>
      <c r="W433" s="485"/>
      <c r="X433" s="485"/>
      <c r="Y433" s="485"/>
      <c r="Z433" s="485"/>
      <c r="AA433" s="485"/>
      <c r="AB433" s="485"/>
      <c r="AC433" s="485"/>
      <c r="AD433" s="485"/>
      <c r="AE433" s="485"/>
      <c r="AF433" s="485"/>
      <c r="AG433" s="485"/>
      <c r="AH433" s="485"/>
      <c r="AI433" s="485"/>
      <c r="AJ433" s="485"/>
      <c r="AK433" s="485"/>
      <c r="AL433" s="485"/>
      <c r="AM433" s="485"/>
      <c r="AN433" s="485"/>
      <c r="AO433" s="485"/>
      <c r="AP433" s="485"/>
      <c r="AQ433" s="485"/>
      <c r="AR433" s="485"/>
      <c r="AS433" s="485"/>
      <c r="AT433" s="32"/>
      <c r="AU433" s="32"/>
      <c r="AV433" s="32"/>
      <c r="AW433" s="32"/>
      <c r="AX433" s="32"/>
      <c r="AY433" s="32"/>
      <c r="AZ433" s="32"/>
      <c r="BA433" s="32"/>
      <c r="BB433" s="32"/>
      <c r="BC433" s="32"/>
      <c r="BD433" s="32"/>
      <c r="BE433" s="32"/>
      <c r="BF433" s="32"/>
      <c r="BG433" s="32"/>
      <c r="BH433" s="32"/>
      <c r="BI433" s="32"/>
      <c r="BJ433" s="32"/>
      <c r="BK433" s="32"/>
    </row>
    <row r="434" spans="1:63" s="30" customFormat="1" ht="16.5">
      <c r="A434" s="485"/>
      <c r="B434" s="485"/>
      <c r="C434" s="485"/>
      <c r="D434" s="485"/>
      <c r="E434" s="485"/>
      <c r="F434" s="485"/>
      <c r="G434" s="485"/>
      <c r="H434" s="485"/>
      <c r="I434" s="485"/>
      <c r="J434" s="485"/>
      <c r="K434" s="485"/>
      <c r="L434" s="485"/>
      <c r="M434" s="485"/>
      <c r="N434" s="485"/>
      <c r="O434" s="485"/>
      <c r="P434" s="485"/>
      <c r="Q434" s="485"/>
      <c r="R434" s="485"/>
      <c r="S434" s="485"/>
      <c r="T434" s="485"/>
      <c r="U434" s="485"/>
      <c r="V434" s="485"/>
      <c r="W434" s="485"/>
      <c r="X434" s="485"/>
      <c r="Y434" s="485"/>
      <c r="Z434" s="485"/>
      <c r="AA434" s="485"/>
      <c r="AB434" s="485"/>
      <c r="AC434" s="485"/>
      <c r="AD434" s="485"/>
      <c r="AE434" s="485"/>
      <c r="AF434" s="485"/>
      <c r="AG434" s="485"/>
      <c r="AH434" s="485"/>
      <c r="AI434" s="485"/>
      <c r="AJ434" s="485"/>
      <c r="AK434" s="485"/>
      <c r="AL434" s="485"/>
      <c r="AM434" s="485"/>
      <c r="AN434" s="485"/>
      <c r="AO434" s="485"/>
      <c r="AP434" s="485"/>
      <c r="AQ434" s="485"/>
      <c r="AR434" s="485"/>
      <c r="AS434" s="485"/>
      <c r="AT434" s="32"/>
      <c r="AU434" s="32"/>
      <c r="AV434" s="32"/>
      <c r="AW434" s="32"/>
      <c r="AX434" s="32"/>
      <c r="AY434" s="32"/>
      <c r="AZ434" s="32"/>
      <c r="BA434" s="32"/>
      <c r="BB434" s="32"/>
      <c r="BC434" s="32"/>
      <c r="BD434" s="32"/>
      <c r="BE434" s="32"/>
      <c r="BF434" s="32"/>
      <c r="BG434" s="32"/>
      <c r="BH434" s="32"/>
      <c r="BI434" s="32"/>
      <c r="BJ434" s="32"/>
      <c r="BK434" s="32"/>
    </row>
    <row r="435" spans="1:63" s="30" customFormat="1" ht="16.5">
      <c r="A435" s="485"/>
      <c r="B435" s="485"/>
      <c r="C435" s="485"/>
      <c r="D435" s="485"/>
      <c r="E435" s="485"/>
      <c r="F435" s="485"/>
      <c r="G435" s="485"/>
      <c r="H435" s="485"/>
      <c r="I435" s="485"/>
      <c r="J435" s="485"/>
      <c r="K435" s="485"/>
      <c r="L435" s="485"/>
      <c r="M435" s="485"/>
      <c r="N435" s="485"/>
      <c r="O435" s="485"/>
      <c r="P435" s="485"/>
      <c r="Q435" s="485"/>
      <c r="R435" s="485"/>
      <c r="S435" s="485"/>
      <c r="T435" s="485"/>
      <c r="U435" s="485"/>
      <c r="V435" s="485"/>
      <c r="W435" s="485"/>
      <c r="X435" s="485"/>
      <c r="Y435" s="485"/>
      <c r="Z435" s="485"/>
      <c r="AA435" s="485"/>
      <c r="AB435" s="485"/>
      <c r="AC435" s="485"/>
      <c r="AD435" s="485"/>
      <c r="AE435" s="485"/>
      <c r="AF435" s="485"/>
      <c r="AG435" s="485"/>
      <c r="AH435" s="485"/>
      <c r="AI435" s="485"/>
      <c r="AJ435" s="485"/>
      <c r="AK435" s="485"/>
      <c r="AL435" s="485"/>
      <c r="AM435" s="485"/>
      <c r="AN435" s="485"/>
      <c r="AO435" s="485"/>
      <c r="AP435" s="485"/>
      <c r="AQ435" s="485"/>
      <c r="AR435" s="485"/>
      <c r="AS435" s="485"/>
      <c r="AT435" s="32"/>
      <c r="AU435" s="32"/>
      <c r="AV435" s="32"/>
      <c r="AW435" s="32"/>
      <c r="AX435" s="32"/>
      <c r="AY435" s="32"/>
      <c r="AZ435" s="32"/>
      <c r="BA435" s="32"/>
      <c r="BB435" s="32"/>
      <c r="BC435" s="32"/>
      <c r="BD435" s="32"/>
      <c r="BE435" s="32"/>
      <c r="BF435" s="32"/>
      <c r="BG435" s="32"/>
      <c r="BH435" s="32"/>
      <c r="BI435" s="32"/>
      <c r="BJ435" s="32"/>
      <c r="BK435" s="32"/>
    </row>
    <row r="436" spans="1:63" s="30" customFormat="1" ht="16.5">
      <c r="A436" s="485"/>
      <c r="B436" s="485"/>
      <c r="C436" s="485"/>
      <c r="D436" s="485"/>
      <c r="E436" s="485"/>
      <c r="F436" s="485"/>
      <c r="G436" s="485"/>
      <c r="H436" s="485"/>
      <c r="I436" s="485"/>
      <c r="J436" s="485"/>
      <c r="K436" s="485"/>
      <c r="L436" s="485"/>
      <c r="M436" s="485"/>
      <c r="N436" s="485"/>
      <c r="O436" s="485"/>
      <c r="P436" s="485"/>
      <c r="Q436" s="485"/>
      <c r="R436" s="485"/>
      <c r="S436" s="485"/>
      <c r="T436" s="485"/>
      <c r="U436" s="485"/>
      <c r="V436" s="485"/>
      <c r="W436" s="485"/>
      <c r="X436" s="485"/>
      <c r="Y436" s="485"/>
      <c r="Z436" s="485"/>
      <c r="AA436" s="485"/>
      <c r="AB436" s="485"/>
      <c r="AC436" s="485"/>
      <c r="AD436" s="485"/>
      <c r="AE436" s="485"/>
      <c r="AF436" s="485"/>
      <c r="AG436" s="485"/>
      <c r="AH436" s="485"/>
      <c r="AI436" s="485"/>
      <c r="AJ436" s="485"/>
      <c r="AK436" s="485"/>
      <c r="AL436" s="485"/>
      <c r="AM436" s="485"/>
      <c r="AN436" s="485"/>
      <c r="AO436" s="485"/>
      <c r="AP436" s="485"/>
      <c r="AQ436" s="485"/>
      <c r="AR436" s="485"/>
      <c r="AS436" s="485"/>
      <c r="AT436" s="32"/>
      <c r="AU436" s="32"/>
      <c r="AV436" s="32"/>
      <c r="AW436" s="32"/>
      <c r="AX436" s="32"/>
      <c r="AY436" s="32"/>
      <c r="AZ436" s="32"/>
      <c r="BA436" s="32"/>
      <c r="BB436" s="32"/>
      <c r="BC436" s="32"/>
      <c r="BD436" s="32"/>
      <c r="BE436" s="32"/>
      <c r="BF436" s="32"/>
      <c r="BG436" s="32"/>
      <c r="BH436" s="32"/>
      <c r="BI436" s="32"/>
      <c r="BJ436" s="32"/>
      <c r="BK436" s="32"/>
    </row>
    <row r="437" spans="1:63" s="30" customFormat="1" ht="16.5">
      <c r="A437" s="485"/>
      <c r="B437" s="485"/>
      <c r="C437" s="485"/>
      <c r="D437" s="485"/>
      <c r="E437" s="485"/>
      <c r="F437" s="485"/>
      <c r="G437" s="485"/>
      <c r="H437" s="485"/>
      <c r="I437" s="485"/>
      <c r="J437" s="485"/>
      <c r="K437" s="485"/>
      <c r="L437" s="485"/>
      <c r="M437" s="485"/>
      <c r="N437" s="485"/>
      <c r="O437" s="485"/>
      <c r="P437" s="485"/>
      <c r="Q437" s="485"/>
      <c r="R437" s="485"/>
      <c r="S437" s="485"/>
      <c r="T437" s="485"/>
      <c r="U437" s="485"/>
      <c r="V437" s="485"/>
      <c r="W437" s="485"/>
      <c r="X437" s="485"/>
      <c r="Y437" s="485"/>
      <c r="Z437" s="485"/>
      <c r="AA437" s="485"/>
      <c r="AB437" s="485"/>
      <c r="AC437" s="485"/>
      <c r="AD437" s="485"/>
      <c r="AE437" s="485"/>
      <c r="AF437" s="485"/>
      <c r="AG437" s="485"/>
      <c r="AH437" s="485"/>
      <c r="AI437" s="485"/>
      <c r="AJ437" s="485"/>
      <c r="AK437" s="485"/>
      <c r="AL437" s="485"/>
      <c r="AM437" s="485"/>
      <c r="AN437" s="485"/>
      <c r="AO437" s="485"/>
      <c r="AP437" s="485"/>
      <c r="AQ437" s="485"/>
      <c r="AR437" s="485"/>
      <c r="AS437" s="485"/>
      <c r="AT437" s="32"/>
      <c r="AU437" s="32"/>
      <c r="AV437" s="32"/>
      <c r="AW437" s="32"/>
      <c r="AX437" s="32"/>
      <c r="AY437" s="32"/>
      <c r="AZ437" s="32"/>
      <c r="BA437" s="32"/>
      <c r="BB437" s="32"/>
      <c r="BC437" s="32"/>
      <c r="BD437" s="32"/>
      <c r="BE437" s="32"/>
      <c r="BF437" s="32"/>
      <c r="BG437" s="32"/>
      <c r="BH437" s="32"/>
      <c r="BI437" s="32"/>
      <c r="BJ437" s="32"/>
      <c r="BK437" s="32"/>
    </row>
    <row r="438" spans="1:63" s="30" customFormat="1" ht="16.5">
      <c r="A438" s="485"/>
      <c r="B438" s="485"/>
      <c r="C438" s="485"/>
      <c r="D438" s="485"/>
      <c r="E438" s="485"/>
      <c r="F438" s="485"/>
      <c r="G438" s="485"/>
      <c r="H438" s="485"/>
      <c r="I438" s="485"/>
      <c r="J438" s="485"/>
      <c r="K438" s="485"/>
      <c r="L438" s="485"/>
      <c r="M438" s="485"/>
      <c r="N438" s="485"/>
      <c r="O438" s="485"/>
      <c r="P438" s="485"/>
      <c r="Q438" s="485"/>
      <c r="R438" s="485"/>
      <c r="S438" s="485"/>
      <c r="T438" s="485"/>
      <c r="U438" s="485"/>
      <c r="V438" s="485"/>
      <c r="W438" s="485"/>
      <c r="X438" s="485"/>
      <c r="Y438" s="485"/>
      <c r="Z438" s="485"/>
      <c r="AA438" s="485"/>
      <c r="AB438" s="485"/>
      <c r="AC438" s="485"/>
      <c r="AD438" s="485"/>
      <c r="AE438" s="485"/>
      <c r="AF438" s="485"/>
      <c r="AG438" s="485"/>
      <c r="AH438" s="485"/>
      <c r="AI438" s="485"/>
      <c r="AJ438" s="485"/>
      <c r="AK438" s="485"/>
      <c r="AL438" s="485"/>
      <c r="AM438" s="485"/>
      <c r="AN438" s="485"/>
      <c r="AO438" s="485"/>
      <c r="AP438" s="485"/>
      <c r="AQ438" s="485"/>
      <c r="AR438" s="485"/>
      <c r="AS438" s="485"/>
      <c r="AT438" s="32"/>
      <c r="AU438" s="32"/>
      <c r="AV438" s="32"/>
      <c r="AW438" s="32"/>
      <c r="AX438" s="32"/>
      <c r="AY438" s="32"/>
      <c r="AZ438" s="32"/>
      <c r="BA438" s="32"/>
      <c r="BB438" s="32"/>
      <c r="BC438" s="32"/>
      <c r="BD438" s="32"/>
      <c r="BE438" s="32"/>
      <c r="BF438" s="32"/>
      <c r="BG438" s="32"/>
      <c r="BH438" s="32"/>
      <c r="BI438" s="32"/>
      <c r="BJ438" s="32"/>
      <c r="BK438" s="32"/>
    </row>
    <row r="439" spans="1:63" s="30" customFormat="1" ht="16.5">
      <c r="A439" s="485"/>
      <c r="B439" s="485"/>
      <c r="C439" s="485"/>
      <c r="D439" s="485"/>
      <c r="E439" s="485"/>
      <c r="F439" s="485"/>
      <c r="G439" s="485"/>
      <c r="H439" s="485"/>
      <c r="I439" s="485"/>
      <c r="J439" s="485"/>
      <c r="K439" s="485"/>
      <c r="L439" s="485"/>
      <c r="M439" s="485"/>
      <c r="N439" s="485"/>
      <c r="O439" s="485"/>
      <c r="P439" s="485"/>
      <c r="Q439" s="485"/>
      <c r="R439" s="485"/>
      <c r="S439" s="485"/>
      <c r="T439" s="485"/>
      <c r="U439" s="485"/>
      <c r="V439" s="485"/>
      <c r="W439" s="485"/>
      <c r="X439" s="485"/>
      <c r="Y439" s="485"/>
      <c r="Z439" s="485"/>
      <c r="AA439" s="485"/>
      <c r="AB439" s="485"/>
      <c r="AC439" s="485"/>
      <c r="AD439" s="485"/>
      <c r="AE439" s="485"/>
      <c r="AF439" s="485"/>
      <c r="AG439" s="485"/>
      <c r="AH439" s="485"/>
      <c r="AI439" s="485"/>
      <c r="AJ439" s="485"/>
      <c r="AK439" s="485"/>
      <c r="AL439" s="485"/>
      <c r="AM439" s="485"/>
      <c r="AN439" s="485"/>
      <c r="AO439" s="485"/>
      <c r="AP439" s="485"/>
      <c r="AQ439" s="485"/>
      <c r="AR439" s="485"/>
      <c r="AS439" s="485"/>
      <c r="AT439" s="32"/>
      <c r="AU439" s="32"/>
      <c r="AV439" s="32"/>
      <c r="AW439" s="32"/>
      <c r="AX439" s="32"/>
      <c r="AY439" s="32"/>
      <c r="AZ439" s="32"/>
      <c r="BA439" s="32"/>
      <c r="BB439" s="32"/>
      <c r="BC439" s="32"/>
      <c r="BD439" s="32"/>
      <c r="BE439" s="32"/>
      <c r="BF439" s="32"/>
      <c r="BG439" s="32"/>
      <c r="BH439" s="32"/>
      <c r="BI439" s="32"/>
      <c r="BJ439" s="32"/>
      <c r="BK439" s="32"/>
    </row>
    <row r="440" spans="1:63" s="30" customFormat="1" ht="16.5">
      <c r="A440" s="485"/>
      <c r="B440" s="485"/>
      <c r="C440" s="485"/>
      <c r="D440" s="485"/>
      <c r="E440" s="485"/>
      <c r="F440" s="485"/>
      <c r="G440" s="485"/>
      <c r="H440" s="485"/>
      <c r="I440" s="485"/>
      <c r="J440" s="485"/>
      <c r="K440" s="485"/>
      <c r="L440" s="485"/>
      <c r="M440" s="485"/>
      <c r="N440" s="485"/>
      <c r="O440" s="485"/>
      <c r="P440" s="485"/>
      <c r="Q440" s="485"/>
      <c r="R440" s="485"/>
      <c r="S440" s="485"/>
      <c r="T440" s="485"/>
      <c r="U440" s="485"/>
      <c r="V440" s="485"/>
      <c r="W440" s="485"/>
      <c r="X440" s="485"/>
      <c r="Y440" s="485"/>
      <c r="Z440" s="485"/>
      <c r="AA440" s="485"/>
      <c r="AB440" s="485"/>
      <c r="AC440" s="485"/>
      <c r="AD440" s="485"/>
      <c r="AE440" s="485"/>
      <c r="AF440" s="485"/>
      <c r="AG440" s="485"/>
      <c r="AH440" s="485"/>
      <c r="AI440" s="485"/>
      <c r="AJ440" s="485"/>
      <c r="AK440" s="485"/>
      <c r="AL440" s="485"/>
      <c r="AM440" s="485"/>
      <c r="AN440" s="485"/>
      <c r="AO440" s="485"/>
      <c r="AP440" s="485"/>
      <c r="AQ440" s="485"/>
      <c r="AR440" s="485"/>
      <c r="AS440" s="485"/>
      <c r="AT440" s="32"/>
      <c r="AU440" s="32"/>
      <c r="AV440" s="32"/>
      <c r="AW440" s="32"/>
      <c r="AX440" s="32"/>
      <c r="AY440" s="32"/>
      <c r="AZ440" s="32"/>
      <c r="BA440" s="32"/>
      <c r="BB440" s="32"/>
      <c r="BC440" s="32"/>
      <c r="BD440" s="32"/>
      <c r="BE440" s="32"/>
      <c r="BF440" s="32"/>
      <c r="BG440" s="32"/>
      <c r="BH440" s="32"/>
      <c r="BI440" s="32"/>
      <c r="BJ440" s="32"/>
      <c r="BK440" s="32"/>
    </row>
    <row r="441" spans="1:63" s="30" customFormat="1" ht="16.5">
      <c r="A441" s="485"/>
      <c r="B441" s="485"/>
      <c r="C441" s="485"/>
      <c r="D441" s="485"/>
      <c r="E441" s="485"/>
      <c r="F441" s="485"/>
      <c r="G441" s="485"/>
      <c r="H441" s="485"/>
      <c r="I441" s="485"/>
      <c r="J441" s="485"/>
      <c r="K441" s="485"/>
      <c r="L441" s="485"/>
      <c r="M441" s="485"/>
      <c r="N441" s="485"/>
      <c r="O441" s="485"/>
      <c r="P441" s="485"/>
      <c r="Q441" s="485"/>
      <c r="R441" s="485"/>
      <c r="S441" s="485"/>
      <c r="T441" s="485"/>
      <c r="U441" s="485"/>
      <c r="V441" s="485"/>
      <c r="W441" s="485"/>
      <c r="X441" s="485"/>
      <c r="Y441" s="485"/>
      <c r="Z441" s="485"/>
      <c r="AA441" s="485"/>
      <c r="AB441" s="485"/>
      <c r="AC441" s="485"/>
      <c r="AD441" s="485"/>
      <c r="AE441" s="485"/>
      <c r="AF441" s="485"/>
      <c r="AG441" s="485"/>
      <c r="AH441" s="485"/>
      <c r="AI441" s="485"/>
      <c r="AJ441" s="485"/>
      <c r="AK441" s="485"/>
      <c r="AL441" s="485"/>
      <c r="AM441" s="485"/>
      <c r="AN441" s="485"/>
      <c r="AO441" s="485"/>
      <c r="AP441" s="485"/>
      <c r="AQ441" s="485"/>
      <c r="AR441" s="485"/>
      <c r="AS441" s="485"/>
      <c r="AT441" s="32"/>
      <c r="AU441" s="32"/>
      <c r="AV441" s="32"/>
      <c r="AW441" s="32"/>
      <c r="AX441" s="32"/>
      <c r="AY441" s="32"/>
      <c r="AZ441" s="32"/>
      <c r="BA441" s="32"/>
      <c r="BB441" s="32"/>
      <c r="BC441" s="32"/>
      <c r="BD441" s="32"/>
      <c r="BE441" s="32"/>
      <c r="BF441" s="32"/>
      <c r="BG441" s="32"/>
      <c r="BH441" s="32"/>
      <c r="BI441" s="32"/>
      <c r="BJ441" s="32"/>
      <c r="BK441" s="32"/>
    </row>
    <row r="442" spans="1:63" s="30" customFormat="1" ht="16.5">
      <c r="A442" s="485"/>
      <c r="B442" s="485"/>
      <c r="C442" s="485"/>
      <c r="D442" s="485"/>
      <c r="E442" s="485"/>
      <c r="F442" s="485"/>
      <c r="G442" s="485"/>
      <c r="H442" s="485"/>
      <c r="I442" s="485"/>
      <c r="J442" s="485"/>
      <c r="K442" s="485"/>
      <c r="L442" s="485"/>
      <c r="M442" s="485"/>
      <c r="N442" s="485"/>
      <c r="O442" s="485"/>
      <c r="P442" s="485"/>
      <c r="Q442" s="485"/>
      <c r="R442" s="485"/>
      <c r="S442" s="485"/>
      <c r="T442" s="485"/>
      <c r="U442" s="485"/>
      <c r="V442" s="485"/>
      <c r="W442" s="485"/>
      <c r="X442" s="485"/>
      <c r="Y442" s="485"/>
      <c r="Z442" s="485"/>
      <c r="AA442" s="485"/>
      <c r="AB442" s="485"/>
      <c r="AC442" s="485"/>
      <c r="AD442" s="485"/>
      <c r="AE442" s="485"/>
      <c r="AF442" s="485"/>
      <c r="AG442" s="485"/>
      <c r="AH442" s="485"/>
      <c r="AI442" s="485"/>
      <c r="AJ442" s="485"/>
      <c r="AK442" s="485"/>
      <c r="AL442" s="485"/>
      <c r="AM442" s="485"/>
      <c r="AN442" s="485"/>
      <c r="AO442" s="485"/>
      <c r="AP442" s="485"/>
      <c r="AQ442" s="485"/>
      <c r="AR442" s="485"/>
      <c r="AS442" s="485"/>
      <c r="AT442" s="32"/>
      <c r="AU442" s="32"/>
      <c r="AV442" s="32"/>
      <c r="AW442" s="32"/>
      <c r="AX442" s="32"/>
      <c r="AY442" s="32"/>
      <c r="AZ442" s="32"/>
      <c r="BA442" s="32"/>
      <c r="BB442" s="32"/>
      <c r="BC442" s="32"/>
      <c r="BD442" s="32"/>
      <c r="BE442" s="32"/>
      <c r="BF442" s="32"/>
      <c r="BG442" s="32"/>
      <c r="BH442" s="32"/>
      <c r="BI442" s="32"/>
      <c r="BJ442" s="32"/>
      <c r="BK442" s="32"/>
    </row>
    <row r="443" spans="1:63" s="30" customFormat="1" ht="16.5">
      <c r="A443" s="485"/>
      <c r="B443" s="485"/>
      <c r="C443" s="485"/>
      <c r="D443" s="485"/>
      <c r="E443" s="485"/>
      <c r="F443" s="485"/>
      <c r="G443" s="485"/>
      <c r="H443" s="485"/>
      <c r="I443" s="485"/>
      <c r="J443" s="485"/>
      <c r="K443" s="485"/>
      <c r="L443" s="485"/>
      <c r="M443" s="485"/>
      <c r="N443" s="485"/>
      <c r="O443" s="485"/>
      <c r="P443" s="485"/>
      <c r="Q443" s="485"/>
      <c r="R443" s="485"/>
      <c r="S443" s="485"/>
      <c r="T443" s="485"/>
      <c r="U443" s="485"/>
      <c r="V443" s="485"/>
      <c r="W443" s="485"/>
      <c r="X443" s="485"/>
      <c r="Y443" s="485"/>
      <c r="Z443" s="485"/>
      <c r="AA443" s="485"/>
      <c r="AB443" s="485"/>
      <c r="AC443" s="485"/>
      <c r="AD443" s="485"/>
      <c r="AE443" s="485"/>
      <c r="AF443" s="485"/>
      <c r="AG443" s="485"/>
      <c r="AH443" s="485"/>
      <c r="AI443" s="485"/>
      <c r="AJ443" s="485"/>
      <c r="AK443" s="485"/>
      <c r="AL443" s="485"/>
      <c r="AM443" s="485"/>
      <c r="AN443" s="485"/>
      <c r="AO443" s="485"/>
      <c r="AP443" s="485"/>
      <c r="AQ443" s="485"/>
      <c r="AR443" s="485"/>
      <c r="AS443" s="485"/>
      <c r="AT443" s="32"/>
      <c r="AU443" s="32"/>
      <c r="AV443" s="32"/>
      <c r="AW443" s="32"/>
      <c r="AX443" s="32"/>
      <c r="AY443" s="32"/>
      <c r="AZ443" s="32"/>
      <c r="BA443" s="32"/>
      <c r="BB443" s="32"/>
      <c r="BC443" s="32"/>
      <c r="BD443" s="32"/>
      <c r="BE443" s="32"/>
      <c r="BF443" s="32"/>
      <c r="BG443" s="32"/>
      <c r="BH443" s="32"/>
      <c r="BI443" s="32"/>
      <c r="BJ443" s="32"/>
      <c r="BK443" s="32"/>
    </row>
    <row r="444" spans="1:63" s="30" customFormat="1" ht="16.5">
      <c r="A444" s="485"/>
      <c r="B444" s="485"/>
      <c r="C444" s="485"/>
      <c r="D444" s="485"/>
      <c r="E444" s="485"/>
      <c r="F444" s="485"/>
      <c r="G444" s="485"/>
      <c r="H444" s="485"/>
      <c r="I444" s="485"/>
      <c r="J444" s="485"/>
      <c r="K444" s="485"/>
      <c r="L444" s="485"/>
      <c r="M444" s="485"/>
      <c r="N444" s="485"/>
      <c r="O444" s="485"/>
      <c r="P444" s="485"/>
      <c r="Q444" s="485"/>
      <c r="R444" s="485"/>
      <c r="S444" s="485"/>
      <c r="T444" s="485"/>
      <c r="U444" s="485"/>
      <c r="V444" s="485"/>
      <c r="W444" s="485"/>
      <c r="X444" s="485"/>
      <c r="Y444" s="485"/>
      <c r="Z444" s="485"/>
      <c r="AA444" s="485"/>
      <c r="AB444" s="485"/>
      <c r="AC444" s="485"/>
      <c r="AD444" s="485"/>
      <c r="AE444" s="485"/>
      <c r="AF444" s="485"/>
      <c r="AG444" s="485"/>
      <c r="AH444" s="485"/>
      <c r="AI444" s="485"/>
      <c r="AJ444" s="485"/>
      <c r="AK444" s="485"/>
      <c r="AL444" s="485"/>
      <c r="AM444" s="485"/>
      <c r="AN444" s="485"/>
      <c r="AO444" s="485"/>
      <c r="AP444" s="485"/>
      <c r="AQ444" s="485"/>
      <c r="AR444" s="485"/>
      <c r="AS444" s="485"/>
      <c r="AT444" s="32"/>
      <c r="AU444" s="32"/>
      <c r="AV444" s="32"/>
      <c r="AW444" s="32"/>
      <c r="AX444" s="32"/>
      <c r="AY444" s="32"/>
      <c r="AZ444" s="32"/>
      <c r="BA444" s="32"/>
      <c r="BB444" s="32"/>
      <c r="BC444" s="32"/>
      <c r="BD444" s="32"/>
      <c r="BE444" s="32"/>
      <c r="BF444" s="32"/>
      <c r="BG444" s="32"/>
      <c r="BH444" s="32"/>
      <c r="BI444" s="32"/>
      <c r="BJ444" s="32"/>
      <c r="BK444" s="32"/>
    </row>
    <row r="445" spans="1:63" s="30" customFormat="1" ht="16.5">
      <c r="A445" s="485"/>
      <c r="B445" s="485"/>
      <c r="C445" s="485"/>
      <c r="D445" s="485"/>
      <c r="E445" s="485"/>
      <c r="F445" s="485"/>
      <c r="G445" s="485"/>
      <c r="H445" s="485"/>
      <c r="I445" s="485"/>
      <c r="J445" s="485"/>
      <c r="K445" s="485"/>
      <c r="L445" s="485"/>
      <c r="M445" s="485"/>
      <c r="N445" s="485"/>
      <c r="O445" s="485"/>
      <c r="P445" s="485"/>
      <c r="Q445" s="485"/>
      <c r="R445" s="485"/>
      <c r="S445" s="485"/>
      <c r="T445" s="485"/>
      <c r="U445" s="485"/>
      <c r="V445" s="485"/>
      <c r="W445" s="485"/>
      <c r="X445" s="485"/>
      <c r="Y445" s="485"/>
      <c r="Z445" s="485"/>
      <c r="AA445" s="485"/>
      <c r="AB445" s="485"/>
      <c r="AC445" s="485"/>
      <c r="AD445" s="485"/>
      <c r="AE445" s="485"/>
      <c r="AF445" s="485"/>
      <c r="AG445" s="485"/>
      <c r="AH445" s="485"/>
      <c r="AI445" s="485"/>
      <c r="AJ445" s="485"/>
      <c r="AK445" s="485"/>
      <c r="AL445" s="485"/>
      <c r="AM445" s="485"/>
      <c r="AN445" s="485"/>
      <c r="AO445" s="485"/>
      <c r="AP445" s="485"/>
      <c r="AQ445" s="485"/>
      <c r="AR445" s="485"/>
      <c r="AS445" s="485"/>
      <c r="AT445" s="32"/>
      <c r="AU445" s="32"/>
      <c r="AV445" s="32"/>
      <c r="AW445" s="32"/>
      <c r="AX445" s="32"/>
      <c r="AY445" s="32"/>
      <c r="AZ445" s="32"/>
      <c r="BA445" s="32"/>
      <c r="BB445" s="32"/>
      <c r="BC445" s="32"/>
      <c r="BD445" s="32"/>
      <c r="BE445" s="32"/>
      <c r="BF445" s="32"/>
      <c r="BG445" s="32"/>
      <c r="BH445" s="32"/>
      <c r="BI445" s="32"/>
      <c r="BJ445" s="32"/>
      <c r="BK445" s="32"/>
    </row>
    <row r="446" spans="1:63" s="30" customFormat="1" ht="16.5">
      <c r="A446" s="485"/>
      <c r="B446" s="485"/>
      <c r="C446" s="485"/>
      <c r="D446" s="485"/>
      <c r="E446" s="485"/>
      <c r="F446" s="485"/>
      <c r="G446" s="485"/>
      <c r="H446" s="485"/>
      <c r="I446" s="485"/>
      <c r="J446" s="485"/>
      <c r="K446" s="485"/>
      <c r="L446" s="485"/>
      <c r="M446" s="485"/>
      <c r="N446" s="485"/>
      <c r="O446" s="485"/>
      <c r="P446" s="485"/>
      <c r="Q446" s="485"/>
      <c r="R446" s="485"/>
      <c r="S446" s="485"/>
      <c r="T446" s="485"/>
      <c r="U446" s="485"/>
      <c r="V446" s="485"/>
      <c r="W446" s="485"/>
      <c r="X446" s="485"/>
      <c r="Y446" s="485"/>
      <c r="Z446" s="485"/>
      <c r="AA446" s="485"/>
      <c r="AB446" s="485"/>
      <c r="AC446" s="485"/>
      <c r="AD446" s="485"/>
      <c r="AE446" s="485"/>
      <c r="AF446" s="485"/>
      <c r="AG446" s="485"/>
      <c r="AH446" s="485"/>
      <c r="AI446" s="485"/>
      <c r="AJ446" s="485"/>
      <c r="AK446" s="485"/>
      <c r="AL446" s="485"/>
      <c r="AM446" s="485"/>
      <c r="AN446" s="485"/>
      <c r="AO446" s="485"/>
      <c r="AP446" s="485"/>
      <c r="AQ446" s="485"/>
      <c r="AR446" s="485"/>
      <c r="AS446" s="485"/>
      <c r="AT446" s="32"/>
      <c r="AU446" s="32"/>
      <c r="AV446" s="32"/>
      <c r="AW446" s="32"/>
      <c r="AX446" s="32"/>
      <c r="AY446" s="32"/>
      <c r="AZ446" s="32"/>
      <c r="BA446" s="32"/>
      <c r="BB446" s="32"/>
      <c r="BC446" s="32"/>
      <c r="BD446" s="32"/>
      <c r="BE446" s="32"/>
      <c r="BF446" s="32"/>
      <c r="BG446" s="32"/>
      <c r="BH446" s="32"/>
      <c r="BI446" s="32"/>
      <c r="BJ446" s="32"/>
      <c r="BK446" s="32"/>
    </row>
    <row r="447" spans="1:63" s="30" customFormat="1" ht="16.5">
      <c r="A447" s="485"/>
      <c r="B447" s="485"/>
      <c r="C447" s="485"/>
      <c r="D447" s="485"/>
      <c r="E447" s="485"/>
      <c r="F447" s="485"/>
      <c r="G447" s="485"/>
      <c r="H447" s="485"/>
      <c r="I447" s="485"/>
      <c r="J447" s="485"/>
      <c r="K447" s="485"/>
      <c r="L447" s="485"/>
      <c r="M447" s="485"/>
      <c r="N447" s="485"/>
      <c r="O447" s="485"/>
      <c r="P447" s="485"/>
      <c r="Q447" s="485"/>
      <c r="R447" s="485"/>
      <c r="S447" s="485"/>
      <c r="T447" s="485"/>
      <c r="U447" s="485"/>
      <c r="V447" s="485"/>
      <c r="W447" s="485"/>
      <c r="X447" s="485"/>
      <c r="Y447" s="485"/>
      <c r="Z447" s="485"/>
      <c r="AA447" s="485"/>
      <c r="AB447" s="485"/>
      <c r="AC447" s="485"/>
      <c r="AD447" s="485"/>
      <c r="AE447" s="485"/>
      <c r="AF447" s="485"/>
      <c r="AG447" s="485"/>
      <c r="AH447" s="485"/>
      <c r="AI447" s="485"/>
      <c r="AJ447" s="485"/>
      <c r="AK447" s="485"/>
      <c r="AL447" s="485"/>
      <c r="AM447" s="485"/>
      <c r="AN447" s="485"/>
      <c r="AO447" s="485"/>
      <c r="AP447" s="485"/>
      <c r="AQ447" s="485"/>
      <c r="AR447" s="485"/>
      <c r="AS447" s="485"/>
      <c r="AT447" s="32"/>
      <c r="AU447" s="32"/>
      <c r="AV447" s="32"/>
      <c r="AW447" s="32"/>
      <c r="AX447" s="32"/>
      <c r="AY447" s="32"/>
      <c r="AZ447" s="32"/>
      <c r="BA447" s="32"/>
      <c r="BB447" s="32"/>
      <c r="BC447" s="32"/>
      <c r="BD447" s="32"/>
      <c r="BE447" s="32"/>
      <c r="BF447" s="32"/>
      <c r="BG447" s="32"/>
      <c r="BH447" s="32"/>
      <c r="BI447" s="32"/>
      <c r="BJ447" s="32"/>
      <c r="BK447" s="32"/>
    </row>
    <row r="448" spans="1:63" s="30" customFormat="1" ht="16.5">
      <c r="A448" s="485"/>
      <c r="B448" s="485"/>
      <c r="C448" s="485"/>
      <c r="D448" s="485"/>
      <c r="E448" s="485"/>
      <c r="F448" s="485"/>
      <c r="G448" s="485"/>
      <c r="H448" s="485"/>
      <c r="I448" s="485"/>
      <c r="J448" s="485"/>
      <c r="K448" s="485"/>
      <c r="L448" s="485"/>
      <c r="M448" s="485"/>
      <c r="N448" s="485"/>
      <c r="O448" s="485"/>
      <c r="P448" s="485"/>
      <c r="Q448" s="485"/>
      <c r="R448" s="485"/>
      <c r="S448" s="485"/>
      <c r="T448" s="485"/>
      <c r="U448" s="485"/>
      <c r="V448" s="485"/>
      <c r="W448" s="485"/>
      <c r="X448" s="485"/>
      <c r="Y448" s="485"/>
      <c r="Z448" s="485"/>
      <c r="AA448" s="485"/>
      <c r="AB448" s="485"/>
      <c r="AC448" s="485"/>
      <c r="AD448" s="485"/>
      <c r="AE448" s="485"/>
      <c r="AF448" s="485"/>
      <c r="AG448" s="485"/>
      <c r="AH448" s="485"/>
      <c r="AI448" s="485"/>
      <c r="AJ448" s="485"/>
      <c r="AK448" s="485"/>
      <c r="AL448" s="485"/>
      <c r="AM448" s="485"/>
      <c r="AN448" s="485"/>
      <c r="AO448" s="485"/>
      <c r="AP448" s="485"/>
      <c r="AQ448" s="485"/>
      <c r="AR448" s="485"/>
      <c r="AS448" s="485"/>
      <c r="AT448" s="32"/>
      <c r="AU448" s="32"/>
      <c r="AV448" s="32"/>
      <c r="AW448" s="32"/>
      <c r="AX448" s="32"/>
      <c r="AY448" s="32"/>
      <c r="AZ448" s="32"/>
      <c r="BA448" s="32"/>
      <c r="BB448" s="32"/>
      <c r="BC448" s="32"/>
      <c r="BD448" s="32"/>
      <c r="BE448" s="32"/>
      <c r="BF448" s="32"/>
      <c r="BG448" s="32"/>
      <c r="BH448" s="32"/>
      <c r="BI448" s="32"/>
      <c r="BJ448" s="32"/>
      <c r="BK448" s="32"/>
    </row>
    <row r="449" spans="1:63" s="30" customFormat="1" ht="16.5">
      <c r="A449" s="485"/>
      <c r="B449" s="485"/>
      <c r="C449" s="485"/>
      <c r="D449" s="485"/>
      <c r="E449" s="485"/>
      <c r="F449" s="485"/>
      <c r="G449" s="485"/>
      <c r="H449" s="485"/>
      <c r="I449" s="485"/>
      <c r="J449" s="485"/>
      <c r="K449" s="485"/>
      <c r="L449" s="485"/>
      <c r="M449" s="485"/>
      <c r="N449" s="485"/>
      <c r="O449" s="485"/>
      <c r="P449" s="485"/>
      <c r="Q449" s="485"/>
      <c r="R449" s="485"/>
      <c r="S449" s="485"/>
      <c r="T449" s="485"/>
      <c r="U449" s="485"/>
      <c r="V449" s="485"/>
      <c r="W449" s="485"/>
      <c r="X449" s="485"/>
      <c r="Y449" s="485"/>
      <c r="Z449" s="485"/>
      <c r="AA449" s="485"/>
      <c r="AB449" s="485"/>
      <c r="AC449" s="485"/>
      <c r="AD449" s="485"/>
      <c r="AE449" s="485"/>
      <c r="AF449" s="485"/>
      <c r="AG449" s="485"/>
      <c r="AH449" s="485"/>
      <c r="AI449" s="485"/>
      <c r="AJ449" s="485"/>
      <c r="AK449" s="485"/>
      <c r="AL449" s="485"/>
      <c r="AM449" s="485"/>
      <c r="AN449" s="485"/>
      <c r="AO449" s="485"/>
      <c r="AP449" s="485"/>
      <c r="AQ449" s="485"/>
      <c r="AR449" s="485"/>
      <c r="AS449" s="485"/>
      <c r="AT449" s="32"/>
      <c r="AU449" s="32"/>
      <c r="AV449" s="32"/>
      <c r="AW449" s="32"/>
      <c r="AX449" s="32"/>
      <c r="AY449" s="32"/>
      <c r="AZ449" s="32"/>
      <c r="BA449" s="32"/>
      <c r="BB449" s="32"/>
      <c r="BC449" s="32"/>
      <c r="BD449" s="32"/>
      <c r="BE449" s="32"/>
      <c r="BF449" s="32"/>
      <c r="BG449" s="32"/>
      <c r="BH449" s="32"/>
      <c r="BI449" s="32"/>
      <c r="BJ449" s="32"/>
      <c r="BK449" s="32"/>
    </row>
    <row r="450" spans="1:63" s="30" customFormat="1" ht="16.5">
      <c r="A450" s="485"/>
      <c r="B450" s="485"/>
      <c r="C450" s="485"/>
      <c r="D450" s="485"/>
      <c r="E450" s="485"/>
      <c r="F450" s="485"/>
      <c r="G450" s="485"/>
      <c r="H450" s="485"/>
      <c r="I450" s="485"/>
      <c r="J450" s="485"/>
      <c r="K450" s="485"/>
      <c r="L450" s="485"/>
      <c r="M450" s="485"/>
      <c r="N450" s="485"/>
      <c r="O450" s="485"/>
      <c r="P450" s="485"/>
      <c r="Q450" s="485"/>
      <c r="R450" s="485"/>
      <c r="S450" s="485"/>
      <c r="T450" s="485"/>
      <c r="U450" s="485"/>
      <c r="V450" s="485"/>
      <c r="W450" s="485"/>
      <c r="X450" s="485"/>
      <c r="Y450" s="485"/>
      <c r="Z450" s="485"/>
      <c r="AA450" s="485"/>
      <c r="AB450" s="485"/>
      <c r="AC450" s="485"/>
      <c r="AD450" s="485"/>
      <c r="AE450" s="485"/>
      <c r="AF450" s="485"/>
      <c r="AG450" s="485"/>
      <c r="AH450" s="485"/>
      <c r="AI450" s="485"/>
      <c r="AJ450" s="485"/>
      <c r="AK450" s="485"/>
      <c r="AL450" s="485"/>
      <c r="AM450" s="485"/>
      <c r="AN450" s="485"/>
      <c r="AO450" s="485"/>
      <c r="AP450" s="485"/>
      <c r="AQ450" s="485"/>
      <c r="AR450" s="485"/>
      <c r="AS450" s="485"/>
      <c r="AT450" s="32"/>
      <c r="AU450" s="32"/>
      <c r="AV450" s="32"/>
      <c r="AW450" s="32"/>
      <c r="AX450" s="32"/>
      <c r="AY450" s="32"/>
      <c r="AZ450" s="32"/>
      <c r="BA450" s="32"/>
      <c r="BB450" s="32"/>
      <c r="BC450" s="32"/>
      <c r="BD450" s="32"/>
      <c r="BE450" s="32"/>
      <c r="BF450" s="32"/>
      <c r="BG450" s="32"/>
      <c r="BH450" s="32"/>
      <c r="BI450" s="32"/>
      <c r="BJ450" s="32"/>
      <c r="BK450" s="32"/>
    </row>
    <row r="451" spans="1:63" s="60" customFormat="1">
      <c r="C451" s="78"/>
      <c r="AT451" s="78"/>
      <c r="AU451" s="78"/>
      <c r="AV451" s="78"/>
      <c r="AW451" s="78"/>
      <c r="AX451" s="78"/>
      <c r="AY451" s="78"/>
      <c r="AZ451" s="78"/>
      <c r="BA451" s="78"/>
      <c r="BB451" s="78"/>
      <c r="BC451" s="78"/>
      <c r="BD451" s="78"/>
      <c r="BE451" s="78"/>
      <c r="BF451" s="78"/>
      <c r="BG451" s="78"/>
      <c r="BH451" s="78"/>
      <c r="BI451" s="78"/>
      <c r="BJ451" s="78"/>
      <c r="BK451" s="78"/>
    </row>
    <row r="452" spans="1:63" s="60" customFormat="1">
      <c r="A452" s="420"/>
      <c r="B452" s="420"/>
      <c r="C452" s="420"/>
      <c r="D452" s="420"/>
      <c r="E452" s="420"/>
      <c r="F452" s="420"/>
      <c r="G452" s="420"/>
      <c r="H452" s="420"/>
      <c r="I452" s="420"/>
      <c r="J452" s="420"/>
      <c r="K452" s="420"/>
      <c r="L452" s="420"/>
      <c r="M452" s="420"/>
      <c r="N452" s="420"/>
      <c r="O452" s="420"/>
      <c r="P452" s="420"/>
      <c r="Q452" s="420"/>
      <c r="R452" s="420"/>
      <c r="S452" s="420"/>
      <c r="T452" s="420"/>
      <c r="U452" s="420"/>
      <c r="V452" s="420"/>
      <c r="W452" s="420"/>
      <c r="X452" s="420"/>
      <c r="Y452" s="420"/>
      <c r="Z452" s="420"/>
      <c r="AA452" s="420"/>
      <c r="AB452" s="420"/>
      <c r="AC452" s="420"/>
      <c r="AD452" s="420"/>
      <c r="AE452" s="420"/>
      <c r="AF452" s="420"/>
      <c r="AG452" s="420"/>
      <c r="AH452" s="420"/>
      <c r="AI452" s="420"/>
      <c r="AJ452" s="420"/>
      <c r="AK452" s="420"/>
      <c r="AL452" s="420"/>
      <c r="AM452" s="420"/>
      <c r="AN452" s="420"/>
      <c r="AO452" s="420"/>
      <c r="AP452" s="420"/>
      <c r="AQ452" s="420"/>
      <c r="AR452" s="420"/>
      <c r="AS452" s="420"/>
      <c r="AT452" s="78"/>
      <c r="AU452" s="78"/>
      <c r="AV452" s="78"/>
      <c r="AW452" s="78"/>
      <c r="AX452" s="78"/>
      <c r="AY452" s="78"/>
      <c r="AZ452" s="78"/>
      <c r="BA452" s="78"/>
      <c r="BB452" s="78"/>
      <c r="BC452" s="78"/>
      <c r="BD452" s="78"/>
      <c r="BE452" s="78"/>
      <c r="BF452" s="78"/>
      <c r="BG452" s="78"/>
      <c r="BH452" s="78"/>
      <c r="BI452" s="78"/>
      <c r="BJ452" s="78"/>
      <c r="BK452" s="78"/>
    </row>
    <row r="453" spans="1:63" s="60" customFormat="1">
      <c r="A453" s="420"/>
      <c r="B453" s="420"/>
      <c r="C453" s="420"/>
      <c r="D453" s="420"/>
      <c r="E453" s="420"/>
      <c r="F453" s="420"/>
      <c r="G453" s="420"/>
      <c r="H453" s="420"/>
      <c r="I453" s="420"/>
      <c r="J453" s="420"/>
      <c r="K453" s="420"/>
      <c r="L453" s="420"/>
      <c r="M453" s="420"/>
      <c r="N453" s="420"/>
      <c r="O453" s="420"/>
      <c r="P453" s="420"/>
      <c r="Q453" s="420"/>
      <c r="R453" s="420"/>
      <c r="S453" s="420"/>
      <c r="T453" s="420"/>
      <c r="U453" s="420"/>
      <c r="V453" s="420"/>
      <c r="W453" s="420"/>
      <c r="X453" s="420"/>
      <c r="Y453" s="420"/>
      <c r="Z453" s="420"/>
      <c r="AA453" s="420"/>
      <c r="AB453" s="420"/>
      <c r="AC453" s="420"/>
      <c r="AD453" s="420"/>
      <c r="AE453" s="420"/>
      <c r="AF453" s="420"/>
      <c r="AG453" s="420"/>
      <c r="AH453" s="420"/>
      <c r="AI453" s="420"/>
      <c r="AJ453" s="420"/>
      <c r="AK453" s="420"/>
      <c r="AL453" s="420"/>
      <c r="AM453" s="420"/>
      <c r="AN453" s="420"/>
      <c r="AO453" s="420"/>
      <c r="AP453" s="420"/>
      <c r="AQ453" s="420"/>
      <c r="AR453" s="420"/>
      <c r="AS453" s="420"/>
      <c r="AT453" s="78"/>
      <c r="AU453" s="78"/>
      <c r="AV453" s="78"/>
      <c r="AW453" s="78"/>
      <c r="AX453" s="78"/>
      <c r="AY453" s="78"/>
      <c r="AZ453" s="78"/>
      <c r="BA453" s="78"/>
      <c r="BB453" s="78"/>
      <c r="BC453" s="78"/>
      <c r="BD453" s="78"/>
      <c r="BE453" s="78"/>
      <c r="BF453" s="78"/>
      <c r="BG453" s="78"/>
      <c r="BH453" s="78"/>
      <c r="BI453" s="78"/>
      <c r="BJ453" s="78"/>
      <c r="BK453" s="78"/>
    </row>
    <row r="454" spans="1:63" s="60" customFormat="1">
      <c r="A454" s="420"/>
      <c r="B454" s="420"/>
      <c r="C454" s="420"/>
      <c r="D454" s="420"/>
      <c r="E454" s="420"/>
      <c r="F454" s="420"/>
      <c r="G454" s="420"/>
      <c r="H454" s="420"/>
      <c r="I454" s="420"/>
      <c r="J454" s="420"/>
      <c r="K454" s="420"/>
      <c r="L454" s="420"/>
      <c r="M454" s="420"/>
      <c r="N454" s="420"/>
      <c r="O454" s="420"/>
      <c r="P454" s="420"/>
      <c r="Q454" s="420"/>
      <c r="R454" s="420"/>
      <c r="S454" s="420"/>
      <c r="T454" s="420"/>
      <c r="U454" s="420"/>
      <c r="V454" s="420"/>
      <c r="W454" s="420"/>
      <c r="X454" s="420"/>
      <c r="Y454" s="420"/>
      <c r="Z454" s="420"/>
      <c r="AA454" s="420"/>
      <c r="AB454" s="420"/>
      <c r="AC454" s="420"/>
      <c r="AD454" s="420"/>
      <c r="AE454" s="420"/>
      <c r="AF454" s="420"/>
      <c r="AG454" s="420"/>
      <c r="AH454" s="420"/>
      <c r="AI454" s="420"/>
      <c r="AJ454" s="420"/>
      <c r="AK454" s="420"/>
      <c r="AL454" s="420"/>
      <c r="AM454" s="420"/>
      <c r="AN454" s="420"/>
      <c r="AO454" s="420"/>
      <c r="AP454" s="420"/>
      <c r="AQ454" s="420"/>
      <c r="AR454" s="420"/>
      <c r="AS454" s="420"/>
      <c r="AT454" s="78"/>
      <c r="AU454" s="78"/>
      <c r="AV454" s="78"/>
      <c r="AW454" s="78"/>
      <c r="AX454" s="78"/>
      <c r="AY454" s="78"/>
      <c r="AZ454" s="78"/>
      <c r="BA454" s="78"/>
      <c r="BB454" s="78"/>
      <c r="BC454" s="78"/>
      <c r="BD454" s="78"/>
      <c r="BE454" s="78"/>
      <c r="BF454" s="78"/>
      <c r="BG454" s="78"/>
      <c r="BH454" s="78"/>
      <c r="BI454" s="78"/>
      <c r="BJ454" s="78"/>
      <c r="BK454" s="78"/>
    </row>
    <row r="455" spans="1:63" s="60" customFormat="1">
      <c r="A455" s="420"/>
      <c r="B455" s="420"/>
      <c r="C455" s="420"/>
      <c r="D455" s="420"/>
      <c r="E455" s="420"/>
      <c r="F455" s="420"/>
      <c r="G455" s="420"/>
      <c r="H455" s="420"/>
      <c r="I455" s="420"/>
      <c r="J455" s="420"/>
      <c r="K455" s="420"/>
      <c r="L455" s="420"/>
      <c r="M455" s="420"/>
      <c r="N455" s="420"/>
      <c r="O455" s="420"/>
      <c r="P455" s="420"/>
      <c r="Q455" s="420"/>
      <c r="R455" s="420"/>
      <c r="S455" s="420"/>
      <c r="T455" s="420"/>
      <c r="U455" s="420"/>
      <c r="V455" s="420"/>
      <c r="W455" s="420"/>
      <c r="X455" s="420"/>
      <c r="Y455" s="420"/>
      <c r="Z455" s="420"/>
      <c r="AA455" s="420"/>
      <c r="AB455" s="420"/>
      <c r="AC455" s="420"/>
      <c r="AD455" s="420"/>
      <c r="AE455" s="420"/>
      <c r="AF455" s="420"/>
      <c r="AG455" s="420"/>
      <c r="AH455" s="420"/>
      <c r="AI455" s="420"/>
      <c r="AJ455" s="420"/>
      <c r="AK455" s="420"/>
      <c r="AL455" s="420"/>
      <c r="AM455" s="420"/>
      <c r="AN455" s="420"/>
      <c r="AO455" s="420"/>
      <c r="AP455" s="420"/>
      <c r="AQ455" s="420"/>
      <c r="AR455" s="420"/>
      <c r="AS455" s="420"/>
      <c r="AT455" s="78"/>
      <c r="AU455" s="78"/>
      <c r="AV455" s="78"/>
      <c r="AW455" s="78"/>
      <c r="AX455" s="78"/>
      <c r="AY455" s="78"/>
      <c r="AZ455" s="78"/>
      <c r="BA455" s="78"/>
      <c r="BB455" s="78"/>
      <c r="BC455" s="78"/>
      <c r="BD455" s="78"/>
      <c r="BE455" s="78"/>
      <c r="BF455" s="78"/>
      <c r="BG455" s="78"/>
      <c r="BH455" s="78"/>
      <c r="BI455" s="78"/>
      <c r="BJ455" s="78"/>
      <c r="BK455" s="78"/>
    </row>
    <row r="456" spans="1:63" s="60" customFormat="1">
      <c r="A456" s="420"/>
      <c r="B456" s="420"/>
      <c r="C456" s="420"/>
      <c r="D456" s="420"/>
      <c r="E456" s="420"/>
      <c r="F456" s="420"/>
      <c r="G456" s="420"/>
      <c r="H456" s="420"/>
      <c r="I456" s="420"/>
      <c r="J456" s="420"/>
      <c r="K456" s="420"/>
      <c r="L456" s="420"/>
      <c r="M456" s="420"/>
      <c r="N456" s="420"/>
      <c r="O456" s="420"/>
      <c r="P456" s="420"/>
      <c r="Q456" s="420"/>
      <c r="R456" s="420"/>
      <c r="S456" s="420"/>
      <c r="T456" s="420"/>
      <c r="U456" s="420"/>
      <c r="V456" s="420"/>
      <c r="W456" s="420"/>
      <c r="X456" s="420"/>
      <c r="Y456" s="420"/>
      <c r="Z456" s="420"/>
      <c r="AA456" s="420"/>
      <c r="AB456" s="420"/>
      <c r="AC456" s="420"/>
      <c r="AD456" s="420"/>
      <c r="AE456" s="420"/>
      <c r="AF456" s="420"/>
      <c r="AG456" s="420"/>
      <c r="AH456" s="420"/>
      <c r="AI456" s="420"/>
      <c r="AJ456" s="420"/>
      <c r="AK456" s="420"/>
      <c r="AL456" s="420"/>
      <c r="AM456" s="420"/>
      <c r="AN456" s="420"/>
      <c r="AO456" s="420"/>
      <c r="AP456" s="420"/>
      <c r="AQ456" s="420"/>
      <c r="AR456" s="420"/>
      <c r="AS456" s="420"/>
      <c r="AT456" s="78"/>
      <c r="AU456" s="78"/>
      <c r="AV456" s="78"/>
      <c r="AW456" s="78"/>
      <c r="AX456" s="78"/>
      <c r="AY456" s="78"/>
      <c r="AZ456" s="78"/>
      <c r="BA456" s="78"/>
      <c r="BB456" s="78"/>
      <c r="BC456" s="78"/>
      <c r="BD456" s="78"/>
      <c r="BE456" s="78"/>
      <c r="BF456" s="78"/>
      <c r="BG456" s="78"/>
      <c r="BH456" s="78"/>
      <c r="BI456" s="78"/>
      <c r="BJ456" s="78"/>
      <c r="BK456" s="78"/>
    </row>
    <row r="457" spans="1:63" s="60" customFormat="1">
      <c r="A457" s="420"/>
      <c r="B457" s="420"/>
      <c r="C457" s="420"/>
      <c r="D457" s="420"/>
      <c r="E457" s="420"/>
      <c r="F457" s="420"/>
      <c r="G457" s="420"/>
      <c r="H457" s="420"/>
      <c r="I457" s="420"/>
      <c r="J457" s="420"/>
      <c r="K457" s="420"/>
      <c r="L457" s="420"/>
      <c r="M457" s="420"/>
      <c r="N457" s="420"/>
      <c r="O457" s="420"/>
      <c r="P457" s="420"/>
      <c r="Q457" s="420"/>
      <c r="R457" s="420"/>
      <c r="S457" s="420"/>
      <c r="T457" s="420"/>
      <c r="U457" s="420"/>
      <c r="V457" s="420"/>
      <c r="W457" s="420"/>
      <c r="X457" s="420"/>
      <c r="Y457" s="420"/>
      <c r="Z457" s="420"/>
      <c r="AA457" s="420"/>
      <c r="AB457" s="420"/>
      <c r="AC457" s="420"/>
      <c r="AD457" s="420"/>
      <c r="AE457" s="420"/>
      <c r="AF457" s="420"/>
      <c r="AG457" s="420"/>
      <c r="AH457" s="420"/>
      <c r="AI457" s="420"/>
      <c r="AJ457" s="420"/>
      <c r="AK457" s="420"/>
      <c r="AL457" s="420"/>
      <c r="AM457" s="420"/>
      <c r="AN457" s="420"/>
      <c r="AO457" s="420"/>
      <c r="AP457" s="420"/>
      <c r="AQ457" s="420"/>
      <c r="AR457" s="420"/>
      <c r="AS457" s="420"/>
      <c r="AT457" s="78"/>
      <c r="AU457" s="78"/>
      <c r="AV457" s="78"/>
      <c r="AW457" s="78"/>
      <c r="AX457" s="78"/>
      <c r="AY457" s="78"/>
      <c r="AZ457" s="78"/>
      <c r="BA457" s="78"/>
      <c r="BB457" s="78"/>
      <c r="BC457" s="78"/>
      <c r="BD457" s="78"/>
      <c r="BE457" s="78"/>
      <c r="BF457" s="78"/>
      <c r="BG457" s="78"/>
      <c r="BH457" s="78"/>
      <c r="BI457" s="78"/>
      <c r="BJ457" s="78"/>
      <c r="BK457" s="78"/>
    </row>
    <row r="458" spans="1:63" s="60" customFormat="1">
      <c r="A458" s="420"/>
      <c r="B458" s="420"/>
      <c r="C458" s="420"/>
      <c r="D458" s="420"/>
      <c r="E458" s="420"/>
      <c r="F458" s="420"/>
      <c r="G458" s="420"/>
      <c r="H458" s="420"/>
      <c r="I458" s="420"/>
      <c r="J458" s="420"/>
      <c r="K458" s="420"/>
      <c r="L458" s="420"/>
      <c r="M458" s="420"/>
      <c r="N458" s="420"/>
      <c r="O458" s="420"/>
      <c r="P458" s="420"/>
      <c r="Q458" s="420"/>
      <c r="R458" s="420"/>
      <c r="S458" s="420"/>
      <c r="T458" s="420"/>
      <c r="U458" s="420"/>
      <c r="V458" s="420"/>
      <c r="W458" s="420"/>
      <c r="X458" s="420"/>
      <c r="Y458" s="420"/>
      <c r="Z458" s="420"/>
      <c r="AA458" s="420"/>
      <c r="AB458" s="420"/>
      <c r="AC458" s="420"/>
      <c r="AD458" s="420"/>
      <c r="AE458" s="420"/>
      <c r="AF458" s="420"/>
      <c r="AG458" s="420"/>
      <c r="AH458" s="420"/>
      <c r="AI458" s="420"/>
      <c r="AJ458" s="420"/>
      <c r="AK458" s="420"/>
      <c r="AL458" s="420"/>
      <c r="AM458" s="420"/>
      <c r="AN458" s="420"/>
      <c r="AO458" s="420"/>
      <c r="AP458" s="420"/>
      <c r="AQ458" s="420"/>
      <c r="AR458" s="420"/>
      <c r="AS458" s="420"/>
      <c r="AT458" s="78"/>
      <c r="AU458" s="78"/>
      <c r="AV458" s="78"/>
      <c r="AW458" s="78"/>
      <c r="AX458" s="78"/>
      <c r="AY458" s="78"/>
      <c r="AZ458" s="78"/>
      <c r="BA458" s="78"/>
      <c r="BB458" s="78"/>
      <c r="BC458" s="78"/>
      <c r="BD458" s="78"/>
      <c r="BE458" s="78"/>
      <c r="BF458" s="78"/>
      <c r="BG458" s="78"/>
      <c r="BH458" s="78"/>
      <c r="BI458" s="78"/>
      <c r="BJ458" s="78"/>
      <c r="BK458" s="78"/>
    </row>
    <row r="459" spans="1:63" s="60" customFormat="1">
      <c r="C459" s="78"/>
      <c r="AT459" s="78"/>
      <c r="AU459" s="78"/>
      <c r="AV459" s="78"/>
      <c r="AW459" s="78"/>
      <c r="AX459" s="78"/>
      <c r="AY459" s="78"/>
      <c r="AZ459" s="78"/>
      <c r="BA459" s="78"/>
      <c r="BB459" s="78"/>
      <c r="BC459" s="78"/>
      <c r="BD459" s="78"/>
      <c r="BE459" s="78"/>
      <c r="BF459" s="78"/>
      <c r="BG459" s="78"/>
      <c r="BH459" s="78"/>
      <c r="BI459" s="78"/>
      <c r="BJ459" s="78"/>
      <c r="BK459" s="78"/>
    </row>
    <row r="460" spans="1:63" s="60" customFormat="1">
      <c r="A460" s="420"/>
      <c r="B460" s="420"/>
      <c r="C460" s="420"/>
      <c r="D460" s="420"/>
      <c r="E460" s="420"/>
      <c r="F460" s="420"/>
      <c r="G460" s="420"/>
      <c r="H460" s="420"/>
      <c r="I460" s="420"/>
      <c r="J460" s="420"/>
      <c r="K460" s="420"/>
      <c r="L460" s="420"/>
      <c r="M460" s="420"/>
      <c r="N460" s="420"/>
      <c r="O460" s="420"/>
      <c r="P460" s="420"/>
      <c r="Q460" s="420"/>
      <c r="R460" s="420"/>
      <c r="S460" s="420"/>
      <c r="T460" s="420"/>
      <c r="U460" s="420"/>
      <c r="V460" s="420"/>
      <c r="W460" s="420"/>
      <c r="X460" s="420"/>
      <c r="Y460" s="420"/>
      <c r="Z460" s="420"/>
      <c r="AA460" s="420"/>
      <c r="AB460" s="420"/>
      <c r="AC460" s="420"/>
      <c r="AD460" s="420"/>
      <c r="AE460" s="420"/>
      <c r="AF460" s="420"/>
      <c r="AG460" s="420"/>
      <c r="AH460" s="420"/>
      <c r="AI460" s="420"/>
      <c r="AJ460" s="420"/>
      <c r="AK460" s="420"/>
      <c r="AL460" s="420"/>
      <c r="AM460" s="420"/>
      <c r="AN460" s="420"/>
      <c r="AO460" s="420"/>
      <c r="AP460" s="420"/>
      <c r="AQ460" s="420"/>
      <c r="AR460" s="420"/>
      <c r="AS460" s="420"/>
      <c r="AT460" s="78"/>
      <c r="AU460" s="78"/>
      <c r="AV460" s="78"/>
      <c r="AW460" s="78"/>
      <c r="AX460" s="78"/>
      <c r="AY460" s="78"/>
      <c r="AZ460" s="78"/>
      <c r="BA460" s="78"/>
      <c r="BB460" s="78"/>
      <c r="BC460" s="78"/>
      <c r="BD460" s="78"/>
      <c r="BE460" s="78"/>
      <c r="BF460" s="78"/>
      <c r="BG460" s="78"/>
      <c r="BH460" s="78"/>
      <c r="BI460" s="78"/>
      <c r="BJ460" s="78"/>
      <c r="BK460" s="78"/>
    </row>
    <row r="461" spans="1:63" s="60" customFormat="1">
      <c r="A461" s="420"/>
      <c r="B461" s="420"/>
      <c r="C461" s="420"/>
      <c r="D461" s="420"/>
      <c r="E461" s="420"/>
      <c r="F461" s="420"/>
      <c r="G461" s="420"/>
      <c r="H461" s="420"/>
      <c r="I461" s="420"/>
      <c r="J461" s="420"/>
      <c r="K461" s="420"/>
      <c r="L461" s="420"/>
      <c r="M461" s="420"/>
      <c r="N461" s="420"/>
      <c r="O461" s="420"/>
      <c r="P461" s="420"/>
      <c r="Q461" s="420"/>
      <c r="R461" s="420"/>
      <c r="S461" s="420"/>
      <c r="T461" s="420"/>
      <c r="U461" s="420"/>
      <c r="V461" s="420"/>
      <c r="W461" s="420"/>
      <c r="X461" s="420"/>
      <c r="Y461" s="420"/>
      <c r="Z461" s="420"/>
      <c r="AA461" s="420"/>
      <c r="AB461" s="420"/>
      <c r="AC461" s="420"/>
      <c r="AD461" s="420"/>
      <c r="AE461" s="420"/>
      <c r="AF461" s="420"/>
      <c r="AG461" s="420"/>
      <c r="AH461" s="420"/>
      <c r="AI461" s="420"/>
      <c r="AJ461" s="420"/>
      <c r="AK461" s="420"/>
      <c r="AL461" s="420"/>
      <c r="AM461" s="420"/>
      <c r="AN461" s="420"/>
      <c r="AO461" s="420"/>
      <c r="AP461" s="420"/>
      <c r="AQ461" s="420"/>
      <c r="AR461" s="420"/>
      <c r="AS461" s="420"/>
      <c r="AT461" s="78"/>
      <c r="AU461" s="78"/>
      <c r="AV461" s="78"/>
      <c r="AW461" s="78"/>
      <c r="AX461" s="78"/>
      <c r="AY461" s="78"/>
      <c r="AZ461" s="78"/>
      <c r="BA461" s="78"/>
      <c r="BB461" s="78"/>
      <c r="BC461" s="78"/>
      <c r="BD461" s="78"/>
      <c r="BE461" s="78"/>
      <c r="BF461" s="78"/>
      <c r="BG461" s="78"/>
      <c r="BH461" s="78"/>
      <c r="BI461" s="78"/>
      <c r="BJ461" s="78"/>
      <c r="BK461" s="78"/>
    </row>
    <row r="462" spans="1:63" s="60" customFormat="1">
      <c r="A462" s="420"/>
      <c r="B462" s="420"/>
      <c r="C462" s="420"/>
      <c r="D462" s="420"/>
      <c r="E462" s="420"/>
      <c r="F462" s="420"/>
      <c r="G462" s="420"/>
      <c r="H462" s="420"/>
      <c r="I462" s="420"/>
      <c r="J462" s="420"/>
      <c r="K462" s="420"/>
      <c r="L462" s="420"/>
      <c r="M462" s="420"/>
      <c r="N462" s="420"/>
      <c r="O462" s="420"/>
      <c r="P462" s="420"/>
      <c r="Q462" s="420"/>
      <c r="R462" s="420"/>
      <c r="S462" s="420"/>
      <c r="T462" s="420"/>
      <c r="U462" s="420"/>
      <c r="V462" s="420"/>
      <c r="W462" s="420"/>
      <c r="X462" s="420"/>
      <c r="Y462" s="420"/>
      <c r="Z462" s="420"/>
      <c r="AA462" s="420"/>
      <c r="AB462" s="420"/>
      <c r="AC462" s="420"/>
      <c r="AD462" s="420"/>
      <c r="AE462" s="420"/>
      <c r="AF462" s="420"/>
      <c r="AG462" s="420"/>
      <c r="AH462" s="420"/>
      <c r="AI462" s="420"/>
      <c r="AJ462" s="420"/>
      <c r="AK462" s="420"/>
      <c r="AL462" s="420"/>
      <c r="AM462" s="420"/>
      <c r="AN462" s="420"/>
      <c r="AO462" s="420"/>
      <c r="AP462" s="420"/>
      <c r="AQ462" s="420"/>
      <c r="AR462" s="420"/>
      <c r="AS462" s="420"/>
      <c r="AT462" s="78"/>
      <c r="AU462" s="78"/>
      <c r="AV462" s="78"/>
      <c r="AW462" s="78"/>
      <c r="AX462" s="78"/>
      <c r="AY462" s="78"/>
      <c r="AZ462" s="78"/>
      <c r="BA462" s="78"/>
      <c r="BB462" s="78"/>
      <c r="BC462" s="78"/>
      <c r="BD462" s="78"/>
      <c r="BE462" s="78"/>
      <c r="BF462" s="78"/>
      <c r="BG462" s="78"/>
      <c r="BH462" s="78"/>
      <c r="BI462" s="78"/>
      <c r="BJ462" s="78"/>
      <c r="BK462" s="78"/>
    </row>
    <row r="463" spans="1:63" s="30" customFormat="1" ht="16.5">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32"/>
      <c r="AU463" s="32"/>
      <c r="AV463" s="32"/>
      <c r="AW463" s="32"/>
      <c r="AX463" s="32"/>
      <c r="AY463" s="32"/>
      <c r="AZ463" s="32"/>
      <c r="BA463" s="32"/>
      <c r="BB463" s="32"/>
      <c r="BC463" s="32"/>
      <c r="BD463" s="32"/>
      <c r="BE463" s="32"/>
      <c r="BF463" s="32"/>
      <c r="BG463" s="32"/>
      <c r="BH463" s="32"/>
      <c r="BI463" s="32"/>
      <c r="BJ463" s="32"/>
      <c r="BK463" s="32"/>
    </row>
    <row r="464" spans="1:63" s="30" customFormat="1" ht="16.5" hidden="1">
      <c r="C464" s="32"/>
      <c r="AT464" s="32"/>
      <c r="AU464" s="32"/>
      <c r="AV464" s="32"/>
      <c r="AW464" s="32"/>
      <c r="AX464" s="32"/>
      <c r="AY464" s="32"/>
      <c r="AZ464" s="32"/>
      <c r="BA464" s="32"/>
      <c r="BB464" s="32"/>
      <c r="BC464" s="32"/>
      <c r="BD464" s="32"/>
      <c r="BE464" s="32"/>
      <c r="BF464" s="32"/>
      <c r="BG464" s="32"/>
      <c r="BH464" s="32"/>
      <c r="BI464" s="32"/>
      <c r="BJ464" s="32"/>
      <c r="BK464" s="32"/>
    </row>
    <row r="465" spans="3:63" s="30" customFormat="1" ht="16.5" hidden="1">
      <c r="C465" s="32"/>
      <c r="AT465" s="32"/>
      <c r="AU465" s="32"/>
      <c r="AV465" s="32"/>
      <c r="AW465" s="32"/>
      <c r="AX465" s="32"/>
      <c r="AY465" s="32"/>
      <c r="AZ465" s="32"/>
      <c r="BA465" s="32"/>
      <c r="BB465" s="32"/>
      <c r="BC465" s="32"/>
      <c r="BD465" s="32"/>
      <c r="BE465" s="32"/>
      <c r="BF465" s="32"/>
      <c r="BG465" s="32"/>
      <c r="BH465" s="32"/>
      <c r="BI465" s="32"/>
      <c r="BJ465" s="32"/>
      <c r="BK465" s="32"/>
    </row>
    <row r="466" spans="3:63" s="30" customFormat="1" ht="16.5" hidden="1">
      <c r="C466" s="32"/>
      <c r="AT466" s="32"/>
      <c r="AU466" s="32"/>
      <c r="AV466" s="32"/>
      <c r="AW466" s="32"/>
      <c r="AX466" s="32"/>
      <c r="AY466" s="32"/>
      <c r="AZ466" s="32"/>
      <c r="BA466" s="32"/>
      <c r="BB466" s="32"/>
      <c r="BC466" s="32"/>
      <c r="BD466" s="32"/>
      <c r="BE466" s="32"/>
      <c r="BF466" s="32"/>
      <c r="BG466" s="32"/>
      <c r="BH466" s="32"/>
      <c r="BI466" s="32"/>
      <c r="BJ466" s="32"/>
      <c r="BK466" s="32"/>
    </row>
    <row r="467" spans="3:63" s="30" customFormat="1" ht="16.5">
      <c r="C467" s="32"/>
      <c r="AT467" s="32"/>
      <c r="AU467" s="32"/>
      <c r="AV467" s="32"/>
      <c r="AW467" s="32"/>
      <c r="AX467" s="32"/>
      <c r="AY467" s="32"/>
      <c r="AZ467" s="32"/>
      <c r="BA467" s="32"/>
      <c r="BB467" s="32"/>
      <c r="BC467" s="32"/>
      <c r="BD467" s="32"/>
      <c r="BE467" s="32"/>
      <c r="BF467" s="32"/>
      <c r="BG467" s="32"/>
      <c r="BH467" s="32"/>
      <c r="BI467" s="32"/>
      <c r="BJ467" s="32"/>
      <c r="BK467" s="32"/>
    </row>
    <row r="468" spans="3:63"/>
    <row r="469" spans="3:63"/>
    <row r="470" spans="3:63"/>
    <row r="471" spans="3:63"/>
    <row r="472" spans="3:63"/>
    <row r="473" spans="3:63"/>
    <row r="474" spans="3:63"/>
    <row r="475" spans="3:63"/>
    <row r="476" spans="3:63"/>
    <row r="477" spans="3:63"/>
    <row r="478" spans="3:63"/>
    <row r="479" spans="3:63"/>
    <row r="480" spans="3:63"/>
    <row r="481"/>
    <row r="482"/>
    <row r="483"/>
    <row r="484"/>
    <row r="485"/>
    <row r="486"/>
  </sheetData>
  <sheetProtection algorithmName="SHA-512" hashValue="tcxkFeMYcUElfDa+AuDCFpExN9Qvs9XMDAz+ksWHWDa0wAqY5M5vysKW/RFnzG6IR3NWkyTO6MaP14F3fkFrdA==" saltValue="bBuFFmqPTVxybF+83pk1KQ==" spinCount="100000" sheet="1" selectLockedCells="1"/>
  <mergeCells count="281">
    <mergeCell ref="P248:R248"/>
    <mergeCell ref="A308:AD312"/>
    <mergeCell ref="D168:Y169"/>
    <mergeCell ref="A171:B171"/>
    <mergeCell ref="O245:AC245"/>
    <mergeCell ref="F226:AB227"/>
    <mergeCell ref="A430:AS450"/>
    <mergeCell ref="A452:AS458"/>
    <mergeCell ref="A460:AS462"/>
    <mergeCell ref="A414:AR414"/>
    <mergeCell ref="A317:AR317"/>
    <mergeCell ref="H423:T423"/>
    <mergeCell ref="F426:AH427"/>
    <mergeCell ref="F422:G422"/>
    <mergeCell ref="F423:G423"/>
    <mergeCell ref="F424:G424"/>
    <mergeCell ref="H424:L424"/>
    <mergeCell ref="AI331:AJ331"/>
    <mergeCell ref="B319:AJ319"/>
    <mergeCell ref="B321:AJ328"/>
    <mergeCell ref="O355:U355"/>
    <mergeCell ref="E418:AI420"/>
    <mergeCell ref="R331:S331"/>
    <mergeCell ref="O356:Z356"/>
    <mergeCell ref="Z250:AB250"/>
    <mergeCell ref="O246:AC246"/>
    <mergeCell ref="A99:N99"/>
    <mergeCell ref="AB95:AE95"/>
    <mergeCell ref="D178:H178"/>
    <mergeCell ref="A174:B174"/>
    <mergeCell ref="AA197:AB197"/>
    <mergeCell ref="AB124:AE124"/>
    <mergeCell ref="AB126:AE126"/>
    <mergeCell ref="D159:Z160"/>
    <mergeCell ref="F223:AC224"/>
    <mergeCell ref="AB218:AE218"/>
    <mergeCell ref="AB210:AE210"/>
    <mergeCell ref="AB212:AE212"/>
    <mergeCell ref="AB214:AE214"/>
    <mergeCell ref="AB216:AE216"/>
    <mergeCell ref="F195:U195"/>
    <mergeCell ref="M178:O178"/>
    <mergeCell ref="P197:S197"/>
    <mergeCell ref="AB202:AE202"/>
    <mergeCell ref="AB152:AE152"/>
    <mergeCell ref="A194:B194"/>
    <mergeCell ref="A181:B181"/>
    <mergeCell ref="A193:B193"/>
    <mergeCell ref="A195:B195"/>
    <mergeCell ref="A152:B152"/>
    <mergeCell ref="O90:Q90"/>
    <mergeCell ref="O89:Q89"/>
    <mergeCell ref="AF100:AH100"/>
    <mergeCell ref="AF89:AH89"/>
    <mergeCell ref="AI100:AJ100"/>
    <mergeCell ref="AF103:AH103"/>
    <mergeCell ref="X91:Z91"/>
    <mergeCell ref="AB91:AE91"/>
    <mergeCell ref="A104:N104"/>
    <mergeCell ref="X104:Z104"/>
    <mergeCell ref="X103:Z103"/>
    <mergeCell ref="A103:N103"/>
    <mergeCell ref="O104:Q104"/>
    <mergeCell ref="AB104:AE104"/>
    <mergeCell ref="AF104:AH104"/>
    <mergeCell ref="AI101:AJ101"/>
    <mergeCell ref="A97:AJ97"/>
    <mergeCell ref="A98:N98"/>
    <mergeCell ref="AI92:AJ92"/>
    <mergeCell ref="O99:R99"/>
    <mergeCell ref="S99:V99"/>
    <mergeCell ref="W99:AA99"/>
    <mergeCell ref="AB99:AJ99"/>
    <mergeCell ref="AF95:AH95"/>
    <mergeCell ref="B141:C141"/>
    <mergeCell ref="A124:B124"/>
    <mergeCell ref="A3:AR3"/>
    <mergeCell ref="A4:AR4"/>
    <mergeCell ref="A5:AR5"/>
    <mergeCell ref="AB86:AJ86"/>
    <mergeCell ref="A85:AJ85"/>
    <mergeCell ref="A101:N101"/>
    <mergeCell ref="O101:Q101"/>
    <mergeCell ref="X101:Z101"/>
    <mergeCell ref="AB101:AE101"/>
    <mergeCell ref="O98:R98"/>
    <mergeCell ref="S98:V98"/>
    <mergeCell ref="W98:AA98"/>
    <mergeCell ref="AB98:AJ98"/>
    <mergeCell ref="O92:Q92"/>
    <mergeCell ref="X93:Z93"/>
    <mergeCell ref="AI95:AJ95"/>
    <mergeCell ref="A88:N88"/>
    <mergeCell ref="AB89:AE89"/>
    <mergeCell ref="W86:AA86"/>
    <mergeCell ref="A90:N90"/>
    <mergeCell ref="AI89:AJ89"/>
    <mergeCell ref="X89:Z89"/>
    <mergeCell ref="AF107:AH107"/>
    <mergeCell ref="AF109:AH109"/>
    <mergeCell ref="AC109:AE109"/>
    <mergeCell ref="AF101:AH101"/>
    <mergeCell ref="AI107:AJ107"/>
    <mergeCell ref="O106:Q106"/>
    <mergeCell ref="AB107:AE107"/>
    <mergeCell ref="S107:V107"/>
    <mergeCell ref="A175:B175"/>
    <mergeCell ref="AB148:AE148"/>
    <mergeCell ref="AB164:AE164"/>
    <mergeCell ref="AB166:AE166"/>
    <mergeCell ref="AB157:AE157"/>
    <mergeCell ref="AI109:AJ109"/>
    <mergeCell ref="X106:Z106"/>
    <mergeCell ref="AF106:AH106"/>
    <mergeCell ref="F118:N118"/>
    <mergeCell ref="A157:B157"/>
    <mergeCell ref="D141:R141"/>
    <mergeCell ref="S109:V109"/>
    <mergeCell ref="A112:AR112"/>
    <mergeCell ref="X109:Z109"/>
    <mergeCell ref="A116:AJ117"/>
    <mergeCell ref="A120:AJ122"/>
    <mergeCell ref="A92:N92"/>
    <mergeCell ref="AI93:AJ93"/>
    <mergeCell ref="AF94:AH94"/>
    <mergeCell ref="S95:V95"/>
    <mergeCell ref="AI94:AJ94"/>
    <mergeCell ref="A93:N93"/>
    <mergeCell ref="O93:Q93"/>
    <mergeCell ref="X94:Z94"/>
    <mergeCell ref="AB93:AE93"/>
    <mergeCell ref="A7:AI13"/>
    <mergeCell ref="A24:AI25"/>
    <mergeCell ref="A28:AI29"/>
    <mergeCell ref="F72:AJ73"/>
    <mergeCell ref="F77:AJ78"/>
    <mergeCell ref="G75:M75"/>
    <mergeCell ref="A70:B70"/>
    <mergeCell ref="A68:B68"/>
    <mergeCell ref="F26:V26"/>
    <mergeCell ref="Y38:AC38"/>
    <mergeCell ref="B41:AJ41"/>
    <mergeCell ref="A40:AJ40"/>
    <mergeCell ref="A16:AI20"/>
    <mergeCell ref="A31:AJ32"/>
    <mergeCell ref="A36:AR36"/>
    <mergeCell ref="A302:AJ306"/>
    <mergeCell ref="AB200:AE200"/>
    <mergeCell ref="D152:Y153"/>
    <mergeCell ref="A242:AS243"/>
    <mergeCell ref="F230:AA232"/>
    <mergeCell ref="AB206:AE206"/>
    <mergeCell ref="AB208:AE208"/>
    <mergeCell ref="D293:H293"/>
    <mergeCell ref="Q293:S293"/>
    <mergeCell ref="D193:AJ194"/>
    <mergeCell ref="I293:K293"/>
    <mergeCell ref="T293:U293"/>
    <mergeCell ref="A221:B221"/>
    <mergeCell ref="AB204:AE204"/>
    <mergeCell ref="A189:AR189"/>
    <mergeCell ref="A238:AR238"/>
    <mergeCell ref="A289:B289"/>
    <mergeCell ref="A291:B291"/>
    <mergeCell ref="A295:B295"/>
    <mergeCell ref="Z260:AB260"/>
    <mergeCell ref="Z266:AB266"/>
    <mergeCell ref="Z268:AB268"/>
    <mergeCell ref="A183:B183"/>
    <mergeCell ref="A182:B182"/>
    <mergeCell ref="AB88:AE88"/>
    <mergeCell ref="G58:T58"/>
    <mergeCell ref="D82:O82"/>
    <mergeCell ref="AB92:AE92"/>
    <mergeCell ref="AF92:AH92"/>
    <mergeCell ref="AB90:AE90"/>
    <mergeCell ref="AF90:AH90"/>
    <mergeCell ref="Z254:AB254"/>
    <mergeCell ref="D297:AR300"/>
    <mergeCell ref="Z262:AB262"/>
    <mergeCell ref="A281:AR281"/>
    <mergeCell ref="A271:B271"/>
    <mergeCell ref="A273:B273"/>
    <mergeCell ref="A275:B275"/>
    <mergeCell ref="Z264:AB264"/>
    <mergeCell ref="AE250:AJ254"/>
    <mergeCell ref="Z256:AB256"/>
    <mergeCell ref="Z258:AB258"/>
    <mergeCell ref="A287:B287"/>
    <mergeCell ref="B260:N262"/>
    <mergeCell ref="Z252:AB252"/>
    <mergeCell ref="A173:B173"/>
    <mergeCell ref="AB150:AE150"/>
    <mergeCell ref="A94:N94"/>
    <mergeCell ref="AI90:AJ90"/>
    <mergeCell ref="AF91:AH91"/>
    <mergeCell ref="AI91:AJ91"/>
    <mergeCell ref="O94:Q94"/>
    <mergeCell ref="AB87:AJ87"/>
    <mergeCell ref="O87:R87"/>
    <mergeCell ref="AI88:AJ88"/>
    <mergeCell ref="O88:Q88"/>
    <mergeCell ref="AD38:AJ38"/>
    <mergeCell ref="J38:W38"/>
    <mergeCell ref="D83:R83"/>
    <mergeCell ref="X90:Z90"/>
    <mergeCell ref="A91:N91"/>
    <mergeCell ref="W87:AA87"/>
    <mergeCell ref="X88:Z88"/>
    <mergeCell ref="A86:N86"/>
    <mergeCell ref="O91:Q91"/>
    <mergeCell ref="AF88:AH88"/>
    <mergeCell ref="S86:V86"/>
    <mergeCell ref="A89:N89"/>
    <mergeCell ref="A87:N87"/>
    <mergeCell ref="AB94:AE94"/>
    <mergeCell ref="S87:V87"/>
    <mergeCell ref="AF93:AH93"/>
    <mergeCell ref="AI105:AJ105"/>
    <mergeCell ref="O103:Q103"/>
    <mergeCell ref="AI104:AJ104"/>
    <mergeCell ref="AI106:AJ106"/>
    <mergeCell ref="AI103:AJ103"/>
    <mergeCell ref="O102:Q102"/>
    <mergeCell ref="X102:Z102"/>
    <mergeCell ref="AB102:AE102"/>
    <mergeCell ref="AI102:AJ102"/>
    <mergeCell ref="AF102:AH102"/>
    <mergeCell ref="AB106:AE106"/>
    <mergeCell ref="O105:Q105"/>
    <mergeCell ref="X105:Z105"/>
    <mergeCell ref="AB105:AE105"/>
    <mergeCell ref="AF105:AH105"/>
    <mergeCell ref="A100:N100"/>
    <mergeCell ref="E52:F52"/>
    <mergeCell ref="E54:F54"/>
    <mergeCell ref="G57:W57"/>
    <mergeCell ref="A128:B128"/>
    <mergeCell ref="A162:B162"/>
    <mergeCell ref="AB155:AE155"/>
    <mergeCell ref="A148:B148"/>
    <mergeCell ref="A146:B146"/>
    <mergeCell ref="AB146:AE146"/>
    <mergeCell ref="A150:B150"/>
    <mergeCell ref="X107:Z107"/>
    <mergeCell ref="O100:Q100"/>
    <mergeCell ref="X100:Z100"/>
    <mergeCell ref="AB100:AE100"/>
    <mergeCell ref="X92:Z92"/>
    <mergeCell ref="X95:Z95"/>
    <mergeCell ref="A105:N105"/>
    <mergeCell ref="A126:B126"/>
    <mergeCell ref="A155:B155"/>
    <mergeCell ref="A102:N102"/>
    <mergeCell ref="A106:N106"/>
    <mergeCell ref="AB103:AE103"/>
    <mergeCell ref="O86:R86"/>
    <mergeCell ref="H422:AH422"/>
    <mergeCell ref="F329:U329"/>
    <mergeCell ref="E46:AE46"/>
    <mergeCell ref="G79:U79"/>
    <mergeCell ref="D14:S14"/>
    <mergeCell ref="D22:Q22"/>
    <mergeCell ref="K21:U21"/>
    <mergeCell ref="O357:Z357"/>
    <mergeCell ref="O358:Y358"/>
    <mergeCell ref="A143:AI144"/>
    <mergeCell ref="A138:AI140"/>
    <mergeCell ref="D173:AI175"/>
    <mergeCell ref="D181:AI184"/>
    <mergeCell ref="G59:T59"/>
    <mergeCell ref="A62:AR62"/>
    <mergeCell ref="A64:AJ64"/>
    <mergeCell ref="A133:AR133"/>
    <mergeCell ref="A66:B66"/>
    <mergeCell ref="D66:AJ66"/>
    <mergeCell ref="A42:AJ43"/>
    <mergeCell ref="E45:S45"/>
    <mergeCell ref="E47:R47"/>
    <mergeCell ref="E48:R48"/>
    <mergeCell ref="A50:B50"/>
  </mergeCells>
  <hyperlinks>
    <hyperlink ref="G79:P79" r:id="rId1" display="https://portal.ct.gov/-/media/SDE/Nutrition/NSLP/Crediting/YieldStudy.pdf" xr:uid="{00000000-0004-0000-0000-000002000000}"/>
    <hyperlink ref="F195:S195" r:id="rId2" display=" Child Care Worksheet 10: Nutrient Analysis of Recipes" xr:uid="{00000000-0004-0000-0000-000003000000}"/>
    <hyperlink ref="F329:O329" r:id="rId3" display="https://portal.ct.gov/-/media/SDE/Nutrition/NSLP/Crediting/Yield_Study_Form.pdf" xr:uid="{00000000-0004-0000-0000-000004000000}"/>
    <hyperlink ref="O358" r:id="rId4" xr:uid="{00000000-0004-0000-0000-000005000000}"/>
    <hyperlink ref="O356" r:id="rId5" xr:uid="{00000000-0004-0000-0000-000006000000}"/>
    <hyperlink ref="O355" r:id="rId6" xr:uid="{00000000-0004-0000-0000-000007000000}"/>
    <hyperlink ref="D82:O82" r:id="rId7" display="Basics at a Glance Portion Control Poster" xr:uid="{00000000-0004-0000-0000-000008000000}"/>
    <hyperlink ref="D83:R83" r:id="rId8" display="Table 8: Decimal Equivalents for Fractions of a Unit" xr:uid="{00000000-0004-0000-0000-000009000000}"/>
    <hyperlink ref="G75:M75" r:id="rId9" display="https://fdc.nal.usda.gov/" xr:uid="{00000000-0004-0000-0000-00000A000000}"/>
    <hyperlink ref="F118:N118" r:id="rId10" display="CACFP Best Practices" xr:uid="{00000000-0004-0000-0000-00000C000000}"/>
    <hyperlink ref="D14:R14" r:id="rId11" display=" Crediting Foods in CACFP Child Care Programs" xr:uid="{00000000-0004-0000-0000-00000E000000}"/>
    <hyperlink ref="F26:V26" r:id="rId12" display="Action Guide for Child Care Nutrition and Physical Activity Policies" xr:uid="{00000000-0004-0000-0000-000010000000}"/>
    <hyperlink ref="H424:J424" r:id="rId13" display="CACFP staff" xr:uid="{00000000-0004-0000-0000-000011000000}"/>
    <hyperlink ref="D141:N141" r:id="rId14" display="Grain Servings for the CACFP" xr:uid="{00000000-0004-0000-0000-000012000000}"/>
    <hyperlink ref="D22:M22" r:id="rId15" display="Grain Ounce Equivalents for the CACFP" xr:uid="{5A01F09F-7942-4842-8706-F1AC16FA27CE}"/>
    <hyperlink ref="E45:R45" r:id="rId16" display="How to Identify Creditable Grains in the CACFP" xr:uid="{F5F099B7-C381-4596-824A-88194A3BBAC9}"/>
    <hyperlink ref="E47:R47" r:id="rId17" display="Crediting Whole Grains in the CACFP" xr:uid="{A7E7C8A1-362A-413F-8841-8CC4366E35BA}"/>
    <hyperlink ref="E48:R48" r:id="rId18" display="https://portal.ct.gov/-/media/SDE/Nutrition/CACFP/Crediting/Credit_Enriched_Grains_CACFP.pdf" xr:uid="{04C349CC-17D0-4A35-A528-06D4183BAC9D}"/>
    <hyperlink ref="G57:W57" r:id="rId19" display="Meeting the Whole Grain-rich Requirement for the CACFP " xr:uid="{220C79A6-DE23-43E7-9F8B-BFFB1E2D4083}"/>
    <hyperlink ref="G57:T57" r:id="rId20" display="Whole Grain-rich Criteria for the CACFP" xr:uid="{8D71FB00-0ECC-4CFF-B72E-6DCFD14DAF6F}"/>
    <hyperlink ref="G59:T59" r:id="rId21" display="https://portal.ct.gov/-/media/SDE/Nutrition/CACFP/Crediting/CreditEnrichedCACFP.pdf" xr:uid="{A33A5F43-60A8-405F-945C-E08345402554}"/>
    <hyperlink ref="G58:T58" r:id="rId22" display="Crediting Whole Grains in the CACFP" xr:uid="{30AED619-035F-417F-814E-B913DF4FFB54}"/>
    <hyperlink ref="F195:U195" r:id="rId23" display=" Child Care Worksheet 10: Nutrient Analysis of Recipes" xr:uid="{148B8E30-B0CD-4756-B74F-B3A0614BEE90}"/>
    <hyperlink ref="H422:Y422" r:id="rId24" display="Guide to Meeting the Meal Pattern Requirements for CACFP Child Care Programs" xr:uid="{0AFF8AD4-B9B4-4F65-B2FD-82DBF2B82451}"/>
    <hyperlink ref="E46:R46" r:id="rId25" display="Whole Grain-rich Criteria for the CACFP" xr:uid="{32B12F16-E060-4A04-9E94-07ED1B91A9AE}"/>
    <hyperlink ref="E46:U46" r:id="rId26" display="Meeting the Whole Grain-rich Requirement for the CACFP " xr:uid="{D324C232-7DEA-4A1F-9FD4-32A640EA509B}"/>
    <hyperlink ref="D22:Q22" r:id="rId27" display="Grain Ounce Equivalents for the CACFP" xr:uid="{C103334E-B7F1-4506-92A3-3F5F1E8EB9AF}"/>
    <hyperlink ref="E45:S45" r:id="rId28" display="How to Identify Creditable Grains in the CACFP" xr:uid="{412D1129-6BEF-495D-A4E6-98D575102AAB}"/>
    <hyperlink ref="D141:R141" r:id="rId29" display="Grain Ounce Equivalents for the CACFP" xr:uid="{9D35B41C-2470-4C49-B5D8-F9C21179D43A}"/>
    <hyperlink ref="G79:U79" r:id="rId30" display="https://portal.ct.gov/-/media/SDE/Nutrition/NSLP/Crediting/Yield_Study_Form.pdf" xr:uid="{2B26B2FA-E02D-483C-B17D-89E98EBFCAE0}"/>
  </hyperlinks>
  <pageMargins left="0.2" right="0.2" top="0.2" bottom="0.2" header="0.3" footer="0.1"/>
  <pageSetup scale="90" orientation="portrait" r:id="rId31"/>
  <headerFooter>
    <oddFooter>&amp;C&amp;"Arial Narrow,Regular"&amp;9Connecticut State Department of Education •  Revised September 2023</oddFooter>
  </headerFooter>
  <rowBreaks count="9" manualBreakCount="9">
    <brk id="33" min="2" max="35" man="1"/>
    <brk id="56" max="35" man="1"/>
    <brk id="109" max="16383" man="1"/>
    <brk id="130" max="16383" man="1"/>
    <brk id="186" max="16383" man="1"/>
    <brk id="235" max="16383" man="1"/>
    <brk id="278" max="16383" man="1"/>
    <brk id="314" max="16383" man="1"/>
    <brk id="411" max="16383" man="1"/>
  </rowBreaks>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2022-02-18T20:25:44Z</cp:lastPrinted>
  <dcterms:created xsi:type="dcterms:W3CDTF">2011-06-30T11:51:22Z</dcterms:created>
  <dcterms:modified xsi:type="dcterms:W3CDTF">2023-09-23T12:19:27Z</dcterms:modified>
</cp:coreProperties>
</file>