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<sst xmlns="http://schemas.openxmlformats.org/spreadsheetml/2006/main" count="588" uniqueCount="202">
  <si>
    <t>Connecticut Department of Public Health</t>
  </si>
  <si>
    <t>Childhood Lead Poisoning Prevention Program</t>
  </si>
  <si>
    <t xml:space="preserve">Children Age Less Than Six Years with </t>
  </si>
  <si>
    <t>Numbers and Percents of Valid Elevated Blood Lead Levels</t>
  </si>
  <si>
    <t>among Children Less Than Six Years of Age</t>
  </si>
  <si>
    <t>Number of</t>
  </si>
  <si>
    <t>Number and Percent of</t>
  </si>
  <si>
    <t xml:space="preserve">Number </t>
  </si>
  <si>
    <t xml:space="preserve"> Validated Elevated Blood Lead Levels</t>
  </si>
  <si>
    <t>cumulative statistics</t>
  </si>
  <si>
    <t>Children Age</t>
  </si>
  <si>
    <t>Children Screened</t>
  </si>
  <si>
    <t>of Valid Blood</t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</si>
  <si>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</si>
  <si>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</si>
  <si>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</si>
  <si>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</si>
  <si>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</si>
  <si>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</si>
  <si>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Less Than Six</t>
    </r>
    <r>
      <rPr>
        <vertAlign val="superscript"/>
        <sz val="8"/>
        <rFont val="Arial"/>
        <family val="2"/>
      </rPr>
      <t>b</t>
    </r>
  </si>
  <si>
    <t>Number</t>
  </si>
  <si>
    <t>Percent</t>
  </si>
  <si>
    <r>
      <t>Lead Tests</t>
    </r>
    <r>
      <rPr>
        <vertAlign val="superscript"/>
        <sz val="8"/>
        <rFont val="Arial"/>
        <family val="2"/>
      </rPr>
      <t>c</t>
    </r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</si>
  <si>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</si>
  <si>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</si>
  <si>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</si>
  <si>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</si>
  <si>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</si>
  <si>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</si>
  <si>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</si>
  <si>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</si>
  <si>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</si>
  <si>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</si>
  <si>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</si>
  <si>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</si>
  <si>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</si>
  <si>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</si>
  <si>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</si>
  <si>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</si>
  <si>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</si>
  <si>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</si>
  <si>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</si>
  <si>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</si>
  <si>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</si>
  <si>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</si>
  <si>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</si>
  <si>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</si>
  <si>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</si>
  <si>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</si>
  <si>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</si>
  <si>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</si>
  <si>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</si>
  <si>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</si>
  <si>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</si>
  <si>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</si>
  <si>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</si>
  <si>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</si>
  <si>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</si>
  <si>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</si>
  <si>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</si>
  <si>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</si>
  <si>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</si>
  <si>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</si>
  <si>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</si>
  <si>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</si>
  <si>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</si>
  <si>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</si>
  <si>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</si>
  <si>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</si>
  <si>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</si>
  <si>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</si>
  <si>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</si>
  <si>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</si>
  <si>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</si>
  <si>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</si>
  <si>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</si>
  <si>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</si>
  <si>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</si>
  <si>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</si>
  <si>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</si>
  <si>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</si>
  <si>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</si>
  <si>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</si>
  <si>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</si>
  <si>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</si>
  <si>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</si>
  <si>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</si>
  <si>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</si>
  <si>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</si>
  <si>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</si>
  <si>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</si>
  <si>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</si>
  <si>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</si>
  <si>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</si>
  <si>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</si>
  <si>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</si>
  <si>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</si>
  <si>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</si>
  <si>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</si>
  <si>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</si>
  <si>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</si>
  <si>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</si>
  <si>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</si>
  <si>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</si>
  <si>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</si>
  <si>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</si>
  <si>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</si>
  <si>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</si>
  <si>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</si>
  <si>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</si>
  <si>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</si>
  <si>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</si>
  <si>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</si>
  <si>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</si>
  <si>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</si>
  <si>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</si>
  <si>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</si>
  <si>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</si>
  <si>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</si>
  <si>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</si>
  <si>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</si>
  <si>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</si>
  <si>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</si>
  <si>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</si>
  <si>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</si>
  <si>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</si>
  <si>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</si>
  <si>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</si>
  <si>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</si>
  <si>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</si>
  <si>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</si>
  <si>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</si>
  <si>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</si>
  <si>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</si>
  <si>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</si>
  <si>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</si>
  <si>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</si>
  <si>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</si>
  <si>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</si>
  <si>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</si>
  <si>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</si>
  <si>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</si>
  <si>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</si>
  <si>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</si>
  <si>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</si>
  <si>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</si>
  <si>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</si>
  <si>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</si>
  <si>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</si>
  <si>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</si>
  <si>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</si>
  <si>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</si>
  <si>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</si>
  <si>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</si>
  <si>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</si>
  <si>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</si>
  <si>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</si>
  <si>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</si>
  <si>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</si>
  <si>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</si>
  <si>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</si>
  <si>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</si>
  <si>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</si>
  <si>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</si>
  <si>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</si>
  <si>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</si>
  <si>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</si>
  <si>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</si>
  <si>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</si>
  <si>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</si>
  <si>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</si>
  <si>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</si>
  <si>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</si>
  <si>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</si>
  <si>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</si>
  <si>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</si>
  <si>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</si>
  <si>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</si>
  <si>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</si>
  <si>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</si>
  <si>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</si>
  <si>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</si>
  <si>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</si>
  <si>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</si>
  <si>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</si>
  <si>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</si>
  <si>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</si>
  <si>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</si>
  <si>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</si>
  <si>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</si>
  <si>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</si>
  <si>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</si>
  <si>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</si>
  <si>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 xml:space="preserve">c </t>
    </r>
    <r>
      <rPr>
        <sz val="10"/>
        <rFont val="Arial"/>
        <family val="0"/>
      </rPr>
      <t>valid blood lead test = venous sample, fingerstick &lt; 10, or fingerstick &gt; 10 followed by another test within 90 days</t>
    </r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</si>
  <si>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in CY 2001</t>
    </r>
  </si>
  <si>
    <r>
      <t>a</t>
    </r>
    <r>
      <rPr>
        <sz val="10"/>
        <rFont val="Arial"/>
        <family val="0"/>
      </rPr>
      <t xml:space="preserve"> any test (capillary or venous in LSS from 01/01/2001 - 12/31/2001</t>
    </r>
  </si>
  <si>
    <t>% housing</t>
  </si>
  <si>
    <t>stock built</t>
  </si>
  <si>
    <t xml:space="preserve">                          CY 2001 data</t>
  </si>
  <si>
    <r>
      <t>before 1960</t>
    </r>
    <r>
      <rPr>
        <vertAlign val="superscript"/>
        <sz val="7"/>
        <rFont val="Arial"/>
        <family val="2"/>
      </rPr>
      <t>b</t>
    </r>
  </si>
  <si>
    <t xml:space="preserve">      </t>
  </si>
  <si>
    <r>
      <t xml:space="preserve">b </t>
    </r>
    <r>
      <rPr>
        <sz val="10"/>
        <rFont val="Arial"/>
        <family val="0"/>
      </rPr>
      <t>from 2000 U.S. Census (data for housing stock built pre1950 not readily available for all CT towns)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</si>
</sst>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name val="Times New Roman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2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" xfId="0" applyBorder="1" applyAlignment="1">
      <alignment/>
    </xf>
    <xf numFmtId="1" fontId="0" fillId="0" borderId="3" xfId="0" applyNumberForma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" fontId="2" fillId="0" borderId="6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1" fontId="0" fillId="0" borderId="8" xfId="0" applyNumberForma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6" fillId="0" borderId="21" xfId="15" applyNumberFormat="1" applyFont="1" applyBorder="1" applyAlignment="1" applyProtection="1">
      <alignment horizontal="center"/>
      <protection/>
    </xf>
    <xf numFmtId="164" fontId="6" fillId="0" borderId="21" xfId="19" applyNumberFormat="1" applyFont="1" applyBorder="1" applyAlignment="1" applyProtection="1">
      <alignment horizontal="center"/>
      <protection/>
    </xf>
    <xf numFmtId="164" fontId="6" fillId="0" borderId="22" xfId="19" applyNumberFormat="1" applyFont="1" applyBorder="1" applyAlignment="1" applyProtection="1">
      <alignment horizontal="center"/>
      <protection/>
    </xf>
    <xf numFmtId="0" fontId="7" fillId="0" borderId="19" xfId="0" applyFont="1" applyFill="1" applyBorder="1" applyAlignment="1">
      <alignment/>
    </xf>
    <xf numFmtId="3" fontId="7" fillId="0" borderId="19" xfId="15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>
      <alignment horizontal="center"/>
    </xf>
    <xf numFmtId="164" fontId="7" fillId="0" borderId="21" xfId="19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64" fontId="7" fillId="0" borderId="23" xfId="19" applyNumberFormat="1" applyFont="1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 locked="0"/>
    </xf>
    <xf numFmtId="164" fontId="7" fillId="0" borderId="25" xfId="19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Continuous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3" fontId="6" fillId="0" borderId="21" xfId="15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7" fillId="0" borderId="0" xfId="15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164" fontId="7" fillId="0" borderId="0" xfId="19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32" xfId="19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>
      <alignment horizontal="center"/>
    </xf>
    <xf numFmtId="164" fontId="6" fillId="0" borderId="32" xfId="19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1" fontId="2" fillId="0" borderId="1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9" fillId="0" borderId="31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6" fillId="0" borderId="10" xfId="19" applyNumberFormat="1" applyFont="1" applyBorder="1" applyAlignment="1" applyProtection="1">
      <alignment horizontal="center"/>
      <protection/>
    </xf>
    <xf numFmtId="164" fontId="7" fillId="0" borderId="10" xfId="19" applyNumberFormat="1" applyFont="1" applyFill="1" applyBorder="1" applyAlignment="1" applyProtection="1">
      <alignment horizontal="center"/>
      <protection/>
    </xf>
    <xf numFmtId="3" fontId="6" fillId="0" borderId="20" xfId="15" applyNumberFormat="1" applyFont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3" fontId="7" fillId="0" borderId="34" xfId="15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3" fontId="7" fillId="0" borderId="35" xfId="0" applyNumberFormat="1" applyFont="1" applyBorder="1" applyAlignment="1">
      <alignment horizontal="center"/>
    </xf>
    <xf numFmtId="164" fontId="7" fillId="0" borderId="26" xfId="19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 locked="0"/>
    </xf>
    <xf numFmtId="1" fontId="7" fillId="0" borderId="36" xfId="0" applyNumberFormat="1" applyFont="1" applyFill="1" applyBorder="1" applyAlignment="1" applyProtection="1">
      <alignment horizontal="center"/>
      <protection locked="0"/>
    </xf>
    <xf numFmtId="164" fontId="7" fillId="0" borderId="37" xfId="19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64" fontId="7" fillId="0" borderId="14" xfId="19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164" fontId="7" fillId="0" borderId="5" xfId="19" applyNumberFormat="1" applyFont="1" applyFill="1" applyBorder="1" applyAlignment="1" applyProtection="1">
      <alignment horizontal="center"/>
      <protection/>
    </xf>
    <xf numFmtId="3" fontId="7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7" xfId="19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1.421875" style="0" bestFit="1" customWidth="1"/>
    <col min="3" max="3" width="8.140625" style="0" customWidth="1"/>
    <col min="4" max="4" width="11.421875" style="0" customWidth="1"/>
    <col min="5" max="5" width="10.7109375" style="0" customWidth="1"/>
    <col min="6" max="6" width="7.7109375" style="0" customWidth="1"/>
    <col min="7" max="7" width="10.7109375" style="0" customWidth="1"/>
    <col min="9" max="9" width="7.7109375" style="0" customWidth="1"/>
    <col min="11" max="11" width="7.7109375" style="0" customWidth="1"/>
    <col min="13" max="13" width="7.7109375" style="0" customWidth="1"/>
    <col min="15" max="15" width="7.7109375" style="0" customWidth="1"/>
    <col min="17" max="17" width="7.7109375" style="0" customWidth="1"/>
    <col min="19" max="19" width="7.7109375" style="0" customWidth="1"/>
    <col min="20" max="16384" width="9.140625" style="13" customWidth="1"/>
  </cols>
  <sheetData>
    <row r="1" spans="1:19" ht="13.5" thickTop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4"/>
    </row>
    <row r="2" spans="1:19" ht="12.75">
      <c r="A2" s="5" t="s">
        <v>1</v>
      </c>
      <c r="B2" s="14"/>
      <c r="C2" s="1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14"/>
      <c r="S2" s="8"/>
    </row>
    <row r="3" spans="1:19" ht="13.5" thickBot="1">
      <c r="A3" s="5"/>
      <c r="B3" s="14"/>
      <c r="C3" s="1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4"/>
      <c r="S3" s="8"/>
    </row>
    <row r="4" spans="1:19" ht="13.5" thickTop="1">
      <c r="A4" s="9"/>
      <c r="B4" s="82"/>
      <c r="C4" s="61"/>
      <c r="D4" s="83" t="s">
        <v>2</v>
      </c>
      <c r="E4" s="2"/>
      <c r="F4" s="10"/>
      <c r="G4" s="83" t="s">
        <v>3</v>
      </c>
      <c r="H4" s="2"/>
      <c r="I4" s="11"/>
      <c r="J4" s="11"/>
      <c r="K4" s="11"/>
      <c r="L4" s="11"/>
      <c r="M4" s="11"/>
      <c r="N4" s="11"/>
      <c r="O4" s="2"/>
      <c r="P4" s="2"/>
      <c r="Q4" s="2"/>
      <c r="R4" s="2"/>
      <c r="S4" s="4"/>
    </row>
    <row r="5" spans="1:19" ht="13.5" thickBot="1">
      <c r="A5" s="12"/>
      <c r="C5" s="62"/>
      <c r="D5" s="17" t="s">
        <v>194</v>
      </c>
      <c r="E5" s="18"/>
      <c r="F5" s="19"/>
      <c r="G5" s="20" t="s">
        <v>4</v>
      </c>
      <c r="H5" s="18"/>
      <c r="I5" s="21"/>
      <c r="J5" s="21"/>
      <c r="K5" s="21"/>
      <c r="L5" s="21"/>
      <c r="M5" s="21"/>
      <c r="N5" s="21"/>
      <c r="O5" s="18"/>
      <c r="P5" s="6"/>
      <c r="Q5" s="6"/>
      <c r="R5" s="6"/>
      <c r="S5" s="8"/>
    </row>
    <row r="6" spans="1:19" ht="13.5" thickTop="1">
      <c r="A6" s="16" t="s">
        <v>198</v>
      </c>
      <c r="B6" s="13"/>
      <c r="C6" s="68" t="s">
        <v>196</v>
      </c>
      <c r="D6" s="22" t="s">
        <v>5</v>
      </c>
      <c r="E6" s="23" t="s">
        <v>6</v>
      </c>
      <c r="F6" s="15"/>
      <c r="G6" s="22" t="s">
        <v>7</v>
      </c>
      <c r="H6" s="24" t="s">
        <v>8</v>
      </c>
      <c r="I6" s="25"/>
      <c r="J6" s="25"/>
      <c r="K6" s="25"/>
      <c r="L6" s="25"/>
      <c r="M6" s="25"/>
      <c r="N6" s="25"/>
      <c r="O6" s="26"/>
      <c r="P6" s="27" t="s">
        <v>9</v>
      </c>
      <c r="Q6" s="27"/>
      <c r="R6" s="2"/>
      <c r="S6" s="4"/>
    </row>
    <row r="7" spans="1:19" ht="12.75">
      <c r="A7" s="12"/>
      <c r="B7" s="13"/>
      <c r="C7" s="68" t="s">
        <v>197</v>
      </c>
      <c r="D7" s="22" t="s">
        <v>10</v>
      </c>
      <c r="E7" s="28" t="s">
        <v>11</v>
      </c>
      <c r="F7" s="29"/>
      <c r="G7" s="22" t="s">
        <v>12</v>
      </c>
      <c r="H7" s="24" t="s">
        <v>13</v>
      </c>
      <c r="I7" s="30"/>
      <c r="J7" s="24" t="s">
        <v>14</v>
      </c>
      <c r="K7" s="30"/>
      <c r="L7" s="24" t="s">
        <v>15</v>
      </c>
      <c r="M7" s="30"/>
      <c r="N7" s="24" t="s">
        <v>16</v>
      </c>
      <c r="O7" s="31"/>
      <c r="P7" s="32" t="s">
        <v>17</v>
      </c>
      <c r="Q7" s="6"/>
      <c r="R7" s="33" t="s">
        <v>18</v>
      </c>
      <c r="S7" s="34"/>
    </row>
    <row r="8" spans="1:19" s="110" customFormat="1" ht="13.5" thickBot="1">
      <c r="A8" s="85"/>
      <c r="B8" s="86"/>
      <c r="C8" s="87" t="s">
        <v>199</v>
      </c>
      <c r="D8" s="88" t="s">
        <v>19</v>
      </c>
      <c r="E8" s="89" t="s">
        <v>20</v>
      </c>
      <c r="F8" s="89" t="s">
        <v>21</v>
      </c>
      <c r="G8" s="88" t="s">
        <v>22</v>
      </c>
      <c r="H8" s="89" t="s">
        <v>20</v>
      </c>
      <c r="I8" s="89" t="s">
        <v>21</v>
      </c>
      <c r="J8" s="89" t="s">
        <v>20</v>
      </c>
      <c r="K8" s="89" t="s">
        <v>21</v>
      </c>
      <c r="L8" s="89" t="s">
        <v>20</v>
      </c>
      <c r="M8" s="89" t="s">
        <v>21</v>
      </c>
      <c r="N8" s="89" t="s">
        <v>20</v>
      </c>
      <c r="O8" s="90" t="s">
        <v>21</v>
      </c>
      <c r="P8" s="89" t="s">
        <v>20</v>
      </c>
      <c r="Q8" s="91" t="s">
        <v>21</v>
      </c>
      <c r="R8" s="89" t="s">
        <v>20</v>
      </c>
      <c r="S8" s="92" t="s">
        <v>21</v>
      </c>
    </row>
    <row r="9" spans="1:19" ht="13.5" thickTop="1">
      <c r="A9" s="41"/>
      <c r="B9" s="63" t="s">
        <v>23</v>
      </c>
      <c r="C9" s="65">
        <v>48</v>
      </c>
      <c r="D9" s="42">
        <v>270187</v>
      </c>
      <c r="E9" s="43">
        <v>66574</v>
      </c>
      <c r="F9" s="93">
        <f>+(E9/D9)*100</f>
        <v>24.63997157524233</v>
      </c>
      <c r="G9" s="95">
        <v>66529</v>
      </c>
      <c r="H9" s="67">
        <f>SUM(H10:H224)+12</f>
        <v>1192</v>
      </c>
      <c r="I9" s="44">
        <f>+(H9/$G9)*100</f>
        <v>1.7916998602113363</v>
      </c>
      <c r="J9" s="43">
        <f>SUM(J10:J224)+5</f>
        <v>398</v>
      </c>
      <c r="K9" s="44">
        <f>+(J9/$G9)*100</f>
        <v>0.598235356010161</v>
      </c>
      <c r="L9" s="43">
        <f>139+119</f>
        <v>258</v>
      </c>
      <c r="M9" s="44">
        <f>+(L9/$G9)*100</f>
        <v>0.38780080866990335</v>
      </c>
      <c r="N9" s="43">
        <f>SUM(N10:N224)</f>
        <v>18</v>
      </c>
      <c r="O9" s="79">
        <f>+(N9/$G9)*100</f>
        <v>0.027055870372318838</v>
      </c>
      <c r="P9" s="43">
        <f>SUM(P10:P224)+18</f>
        <v>1866</v>
      </c>
      <c r="Q9" s="44">
        <f>+(P9/$G9)*100</f>
        <v>2.80479189526372</v>
      </c>
      <c r="R9" s="43">
        <f>SUM(R10:R224)+1</f>
        <v>276</v>
      </c>
      <c r="S9" s="45">
        <f>+(R9/$G9)*100</f>
        <v>0.4148566790422222</v>
      </c>
    </row>
    <row r="10" spans="1:19" ht="12.75">
      <c r="A10" s="46">
        <v>1</v>
      </c>
      <c r="B10" s="64" t="s">
        <v>24</v>
      </c>
      <c r="C10" s="66">
        <v>41.90317195325542</v>
      </c>
      <c r="D10" s="47">
        <v>280</v>
      </c>
      <c r="E10" s="58">
        <v>11</v>
      </c>
      <c r="F10" s="94">
        <f aca="true" t="shared" si="0" ref="F10:F74">+(E10/D10)*100</f>
        <v>3.9285714285714284</v>
      </c>
      <c r="G10" s="96">
        <v>11</v>
      </c>
      <c r="H10" s="50">
        <v>0</v>
      </c>
      <c r="I10" s="49">
        <f>+(H10/$G10)*100</f>
        <v>0</v>
      </c>
      <c r="J10" s="50">
        <v>0</v>
      </c>
      <c r="K10" s="49">
        <f>+(J10/$G10)*100</f>
        <v>0</v>
      </c>
      <c r="L10" s="50">
        <v>0</v>
      </c>
      <c r="M10" s="49">
        <f>+(L10/$G10)*100</f>
        <v>0</v>
      </c>
      <c r="N10" s="50">
        <v>0</v>
      </c>
      <c r="O10" s="51">
        <f aca="true" t="shared" si="1" ref="O10:O74">+(N10/$G10)*100</f>
        <v>0</v>
      </c>
      <c r="P10" s="52">
        <f>SUM(H10)+J10+L10+N10</f>
        <v>0</v>
      </c>
      <c r="Q10" s="49">
        <f>+(P10/$G10)*100</f>
        <v>0</v>
      </c>
      <c r="R10" s="52">
        <f>SUM(L10+N10)</f>
        <v>0</v>
      </c>
      <c r="S10" s="53">
        <f>+(R10/$G10)*100</f>
        <v>0</v>
      </c>
    </row>
    <row r="11" spans="1:19" ht="12.75">
      <c r="A11" s="46">
        <v>2</v>
      </c>
      <c r="B11" s="64" t="s">
        <v>25</v>
      </c>
      <c r="C11" s="66">
        <v>65.88131535844778</v>
      </c>
      <c r="D11" s="47">
        <v>1529</v>
      </c>
      <c r="E11" s="58">
        <v>508</v>
      </c>
      <c r="F11" s="94">
        <f t="shared" si="0"/>
        <v>33.224329627207325</v>
      </c>
      <c r="G11" s="96">
        <v>508</v>
      </c>
      <c r="H11" s="50">
        <v>22</v>
      </c>
      <c r="I11" s="49">
        <f aca="true" t="shared" si="2" ref="I11:I75">+(H11/$G11)*100</f>
        <v>4.330708661417323</v>
      </c>
      <c r="J11" s="50">
        <v>3</v>
      </c>
      <c r="K11" s="49">
        <f aca="true" t="shared" si="3" ref="K11:K75">+(J11/$G11)*100</f>
        <v>0.5905511811023622</v>
      </c>
      <c r="L11" s="50">
        <v>1</v>
      </c>
      <c r="M11" s="49">
        <f aca="true" t="shared" si="4" ref="M11:M75">+(L11/$G11)*100</f>
        <v>0.19685039370078738</v>
      </c>
      <c r="N11" s="50">
        <v>0</v>
      </c>
      <c r="O11" s="51">
        <f t="shared" si="1"/>
        <v>0</v>
      </c>
      <c r="P11" s="52">
        <f aca="true" t="shared" si="5" ref="P11:P83">SUM(H11)+J11+L11+N11</f>
        <v>26</v>
      </c>
      <c r="Q11" s="49">
        <f aca="true" t="shared" si="6" ref="Q11:Q75">+(P11/$G11)*100</f>
        <v>5.118110236220472</v>
      </c>
      <c r="R11" s="52">
        <f aca="true" t="shared" si="7" ref="R11:R83">SUM(L11+N11)</f>
        <v>1</v>
      </c>
      <c r="S11" s="53">
        <f aca="true" t="shared" si="8" ref="S11:S75">+(R11/$G11)*100</f>
        <v>0.19685039370078738</v>
      </c>
    </row>
    <row r="12" spans="1:19" ht="12.75">
      <c r="A12" s="46">
        <v>3</v>
      </c>
      <c r="B12" s="64" t="s">
        <v>26</v>
      </c>
      <c r="C12" s="66">
        <v>31.371394938198943</v>
      </c>
      <c r="D12" s="47">
        <v>306</v>
      </c>
      <c r="E12" s="58">
        <v>32</v>
      </c>
      <c r="F12" s="94">
        <f t="shared" si="0"/>
        <v>10.457516339869281</v>
      </c>
      <c r="G12" s="96">
        <v>32</v>
      </c>
      <c r="H12" s="50">
        <v>0</v>
      </c>
      <c r="I12" s="49">
        <f t="shared" si="2"/>
        <v>0</v>
      </c>
      <c r="J12" s="50">
        <v>0</v>
      </c>
      <c r="K12" s="49">
        <f t="shared" si="3"/>
        <v>0</v>
      </c>
      <c r="L12" s="50">
        <v>0</v>
      </c>
      <c r="M12" s="49">
        <f t="shared" si="4"/>
        <v>0</v>
      </c>
      <c r="N12" s="50">
        <v>0</v>
      </c>
      <c r="O12" s="51">
        <f t="shared" si="1"/>
        <v>0</v>
      </c>
      <c r="P12" s="52">
        <v>0</v>
      </c>
      <c r="Q12" s="49">
        <f t="shared" si="6"/>
        <v>0</v>
      </c>
      <c r="R12" s="52">
        <f t="shared" si="7"/>
        <v>0</v>
      </c>
      <c r="S12" s="53">
        <f t="shared" si="8"/>
        <v>0</v>
      </c>
    </row>
    <row r="13" spans="1:19" ht="12.75">
      <c r="A13" s="46">
        <v>4</v>
      </c>
      <c r="B13" s="64" t="s">
        <v>27</v>
      </c>
      <c r="C13" s="66">
        <v>17.65432098765432</v>
      </c>
      <c r="D13" s="47">
        <v>1269</v>
      </c>
      <c r="E13" s="58">
        <v>158</v>
      </c>
      <c r="F13" s="94">
        <f t="shared" si="0"/>
        <v>12.450748620961386</v>
      </c>
      <c r="G13" s="96">
        <v>157</v>
      </c>
      <c r="H13" s="50">
        <v>2</v>
      </c>
      <c r="I13" s="49">
        <f t="shared" si="2"/>
        <v>1.2738853503184715</v>
      </c>
      <c r="J13" s="50">
        <v>0</v>
      </c>
      <c r="K13" s="49">
        <f t="shared" si="3"/>
        <v>0</v>
      </c>
      <c r="L13" s="50">
        <v>0</v>
      </c>
      <c r="M13" s="49">
        <f t="shared" si="4"/>
        <v>0</v>
      </c>
      <c r="N13" s="50">
        <v>1</v>
      </c>
      <c r="O13" s="51">
        <f t="shared" si="1"/>
        <v>0.6369426751592357</v>
      </c>
      <c r="P13" s="52">
        <f t="shared" si="5"/>
        <v>3</v>
      </c>
      <c r="Q13" s="49">
        <f t="shared" si="6"/>
        <v>1.910828025477707</v>
      </c>
      <c r="R13" s="52">
        <f t="shared" si="7"/>
        <v>1</v>
      </c>
      <c r="S13" s="53">
        <f t="shared" si="8"/>
        <v>0.6369426751592357</v>
      </c>
    </row>
    <row r="14" spans="1:19" ht="12.75">
      <c r="A14" s="46">
        <v>5</v>
      </c>
      <c r="B14" s="64" t="s">
        <v>28</v>
      </c>
      <c r="C14" s="66">
        <v>33.635097493036206</v>
      </c>
      <c r="D14" s="47">
        <v>237</v>
      </c>
      <c r="E14" s="58">
        <v>22</v>
      </c>
      <c r="F14" s="94">
        <f t="shared" si="0"/>
        <v>9.282700421940929</v>
      </c>
      <c r="G14" s="96">
        <v>22</v>
      </c>
      <c r="H14" s="50">
        <v>0</v>
      </c>
      <c r="I14" s="49">
        <f t="shared" si="2"/>
        <v>0</v>
      </c>
      <c r="J14" s="50">
        <v>0</v>
      </c>
      <c r="K14" s="49">
        <f t="shared" si="3"/>
        <v>0</v>
      </c>
      <c r="L14" s="50">
        <v>0</v>
      </c>
      <c r="M14" s="49">
        <f t="shared" si="4"/>
        <v>0</v>
      </c>
      <c r="N14" s="50">
        <v>0</v>
      </c>
      <c r="O14" s="51">
        <f t="shared" si="1"/>
        <v>0</v>
      </c>
      <c r="P14" s="52">
        <f t="shared" si="5"/>
        <v>0</v>
      </c>
      <c r="Q14" s="49">
        <f t="shared" si="6"/>
        <v>0</v>
      </c>
      <c r="R14" s="52">
        <f t="shared" si="7"/>
        <v>0</v>
      </c>
      <c r="S14" s="53">
        <f t="shared" si="8"/>
        <v>0</v>
      </c>
    </row>
    <row r="15" spans="1:19" ht="12.75">
      <c r="A15" s="46">
        <v>6</v>
      </c>
      <c r="B15" s="64" t="s">
        <v>29</v>
      </c>
      <c r="C15" s="66">
        <v>40.77946768060837</v>
      </c>
      <c r="D15" s="47">
        <v>408</v>
      </c>
      <c r="E15" s="59">
        <v>91</v>
      </c>
      <c r="F15" s="94">
        <f t="shared" si="0"/>
        <v>22.30392156862745</v>
      </c>
      <c r="G15" s="96">
        <v>89</v>
      </c>
      <c r="H15" s="50">
        <v>0</v>
      </c>
      <c r="I15" s="49">
        <f t="shared" si="2"/>
        <v>0</v>
      </c>
      <c r="J15" s="50">
        <v>0</v>
      </c>
      <c r="K15" s="49">
        <f t="shared" si="3"/>
        <v>0</v>
      </c>
      <c r="L15" s="50">
        <v>1</v>
      </c>
      <c r="M15" s="49">
        <f t="shared" si="4"/>
        <v>1.1235955056179776</v>
      </c>
      <c r="N15" s="50">
        <v>0</v>
      </c>
      <c r="O15" s="51">
        <f t="shared" si="1"/>
        <v>0</v>
      </c>
      <c r="P15" s="52">
        <v>1</v>
      </c>
      <c r="Q15" s="49">
        <f t="shared" si="6"/>
        <v>1.1235955056179776</v>
      </c>
      <c r="R15" s="52">
        <f t="shared" si="7"/>
        <v>1</v>
      </c>
      <c r="S15" s="53">
        <f t="shared" si="8"/>
        <v>1.1235955056179776</v>
      </c>
    </row>
    <row r="16" spans="1:19" ht="12.75">
      <c r="A16" s="46">
        <v>7</v>
      </c>
      <c r="B16" s="64" t="s">
        <v>30</v>
      </c>
      <c r="C16" s="66">
        <v>42.77498202731847</v>
      </c>
      <c r="D16" s="47">
        <v>1284</v>
      </c>
      <c r="E16" s="58">
        <v>186</v>
      </c>
      <c r="F16" s="94">
        <f t="shared" si="0"/>
        <v>14.485981308411214</v>
      </c>
      <c r="G16" s="96">
        <v>187</v>
      </c>
      <c r="H16" s="50">
        <v>0</v>
      </c>
      <c r="I16" s="49">
        <f t="shared" si="2"/>
        <v>0</v>
      </c>
      <c r="J16" s="50">
        <v>0</v>
      </c>
      <c r="K16" s="49">
        <f t="shared" si="3"/>
        <v>0</v>
      </c>
      <c r="L16" s="50">
        <v>2</v>
      </c>
      <c r="M16" s="49">
        <f t="shared" si="4"/>
        <v>1.06951871657754</v>
      </c>
      <c r="N16" s="50">
        <v>0</v>
      </c>
      <c r="O16" s="51">
        <f t="shared" si="1"/>
        <v>0</v>
      </c>
      <c r="P16" s="52">
        <f t="shared" si="5"/>
        <v>2</v>
      </c>
      <c r="Q16" s="49">
        <f t="shared" si="6"/>
        <v>1.06951871657754</v>
      </c>
      <c r="R16" s="52">
        <f t="shared" si="7"/>
        <v>2</v>
      </c>
      <c r="S16" s="53">
        <f t="shared" si="8"/>
        <v>1.06951871657754</v>
      </c>
    </row>
    <row r="17" spans="1:19" ht="12.75">
      <c r="A17" s="46">
        <v>8</v>
      </c>
      <c r="B17" s="64" t="s">
        <v>31</v>
      </c>
      <c r="C17" s="66">
        <v>32.589285714285715</v>
      </c>
      <c r="D17" s="47">
        <v>399</v>
      </c>
      <c r="E17" s="58">
        <v>48</v>
      </c>
      <c r="F17" s="94">
        <f t="shared" si="0"/>
        <v>12.030075187969924</v>
      </c>
      <c r="G17" s="96">
        <v>48</v>
      </c>
      <c r="H17" s="50">
        <v>0</v>
      </c>
      <c r="I17" s="49">
        <f t="shared" si="2"/>
        <v>0</v>
      </c>
      <c r="J17" s="50">
        <v>0</v>
      </c>
      <c r="K17" s="49">
        <f t="shared" si="3"/>
        <v>0</v>
      </c>
      <c r="L17" s="50">
        <v>0</v>
      </c>
      <c r="M17" s="49">
        <f t="shared" si="4"/>
        <v>0</v>
      </c>
      <c r="N17" s="50">
        <v>0</v>
      </c>
      <c r="O17" s="51">
        <f t="shared" si="1"/>
        <v>0</v>
      </c>
      <c r="P17" s="52">
        <f t="shared" si="5"/>
        <v>0</v>
      </c>
      <c r="Q17" s="49">
        <f t="shared" si="6"/>
        <v>0</v>
      </c>
      <c r="R17" s="52">
        <f t="shared" si="7"/>
        <v>0</v>
      </c>
      <c r="S17" s="53">
        <f t="shared" si="8"/>
        <v>0</v>
      </c>
    </row>
    <row r="18" spans="1:19" ht="12.75">
      <c r="A18" s="46">
        <v>9</v>
      </c>
      <c r="B18" s="64" t="s">
        <v>32</v>
      </c>
      <c r="C18" s="66">
        <v>36.0739516007816</v>
      </c>
      <c r="D18" s="47">
        <v>1505</v>
      </c>
      <c r="E18" s="58">
        <v>391</v>
      </c>
      <c r="F18" s="94">
        <f t="shared" si="0"/>
        <v>25.980066445182725</v>
      </c>
      <c r="G18" s="96">
        <v>393</v>
      </c>
      <c r="H18" s="50">
        <v>0</v>
      </c>
      <c r="I18" s="49">
        <f t="shared" si="2"/>
        <v>0</v>
      </c>
      <c r="J18" s="50">
        <v>0</v>
      </c>
      <c r="K18" s="49">
        <f t="shared" si="3"/>
        <v>0</v>
      </c>
      <c r="L18" s="50">
        <v>0</v>
      </c>
      <c r="M18" s="49">
        <f t="shared" si="4"/>
        <v>0</v>
      </c>
      <c r="N18" s="50">
        <v>0</v>
      </c>
      <c r="O18" s="51">
        <f t="shared" si="1"/>
        <v>0</v>
      </c>
      <c r="P18" s="52">
        <f t="shared" si="5"/>
        <v>0</v>
      </c>
      <c r="Q18" s="49">
        <f t="shared" si="6"/>
        <v>0</v>
      </c>
      <c r="R18" s="52">
        <f t="shared" si="7"/>
        <v>0</v>
      </c>
      <c r="S18" s="53">
        <f t="shared" si="8"/>
        <v>0</v>
      </c>
    </row>
    <row r="19" spans="1:19" ht="12.75">
      <c r="A19" s="46">
        <v>10</v>
      </c>
      <c r="B19" s="64" t="s">
        <v>33</v>
      </c>
      <c r="C19" s="66">
        <v>43.443804034582136</v>
      </c>
      <c r="D19" s="47">
        <v>220</v>
      </c>
      <c r="E19" s="58">
        <v>39</v>
      </c>
      <c r="F19" s="94">
        <f t="shared" si="0"/>
        <v>17.727272727272727</v>
      </c>
      <c r="G19" s="96">
        <v>39</v>
      </c>
      <c r="H19" s="50">
        <v>0</v>
      </c>
      <c r="I19" s="49">
        <f t="shared" si="2"/>
        <v>0</v>
      </c>
      <c r="J19" s="50">
        <v>0</v>
      </c>
      <c r="K19" s="49">
        <f t="shared" si="3"/>
        <v>0</v>
      </c>
      <c r="L19" s="50">
        <v>0</v>
      </c>
      <c r="M19" s="49">
        <f t="shared" si="4"/>
        <v>0</v>
      </c>
      <c r="N19" s="50">
        <v>0</v>
      </c>
      <c r="O19" s="51">
        <f t="shared" si="1"/>
        <v>0</v>
      </c>
      <c r="P19" s="52">
        <f t="shared" si="5"/>
        <v>0</v>
      </c>
      <c r="Q19" s="49">
        <f t="shared" si="6"/>
        <v>0</v>
      </c>
      <c r="R19" s="52">
        <f t="shared" si="7"/>
        <v>0</v>
      </c>
      <c r="S19" s="53">
        <f t="shared" si="8"/>
        <v>0</v>
      </c>
    </row>
    <row r="20" spans="1:19" ht="12.75">
      <c r="A20" s="46">
        <v>11</v>
      </c>
      <c r="B20" s="64" t="s">
        <v>34</v>
      </c>
      <c r="C20" s="66">
        <v>38.20622330689445</v>
      </c>
      <c r="D20" s="47">
        <v>1206</v>
      </c>
      <c r="E20" s="58">
        <v>295</v>
      </c>
      <c r="F20" s="94">
        <f t="shared" si="0"/>
        <v>24.461028192371476</v>
      </c>
      <c r="G20" s="96">
        <v>297</v>
      </c>
      <c r="H20" s="50">
        <v>4</v>
      </c>
      <c r="I20" s="49">
        <f t="shared" si="2"/>
        <v>1.3468013468013467</v>
      </c>
      <c r="J20" s="50">
        <v>2</v>
      </c>
      <c r="K20" s="49">
        <f t="shared" si="3"/>
        <v>0.6734006734006733</v>
      </c>
      <c r="L20" s="50">
        <v>0</v>
      </c>
      <c r="M20" s="49">
        <f t="shared" si="4"/>
        <v>0</v>
      </c>
      <c r="N20" s="50">
        <v>0</v>
      </c>
      <c r="O20" s="51">
        <f t="shared" si="1"/>
        <v>0</v>
      </c>
      <c r="P20" s="52">
        <f t="shared" si="5"/>
        <v>6</v>
      </c>
      <c r="Q20" s="49">
        <f t="shared" si="6"/>
        <v>2.0202020202020203</v>
      </c>
      <c r="R20" s="52">
        <f t="shared" si="7"/>
        <v>0</v>
      </c>
      <c r="S20" s="53">
        <f t="shared" si="8"/>
        <v>0</v>
      </c>
    </row>
    <row r="21" spans="1:19" ht="12.75">
      <c r="A21" s="46">
        <v>12</v>
      </c>
      <c r="B21" s="64" t="s">
        <v>35</v>
      </c>
      <c r="C21" s="66">
        <v>42.45810055865922</v>
      </c>
      <c r="D21" s="47">
        <v>380</v>
      </c>
      <c r="E21" s="58">
        <v>25</v>
      </c>
      <c r="F21" s="94">
        <f t="shared" si="0"/>
        <v>6.578947368421052</v>
      </c>
      <c r="G21" s="96">
        <v>25</v>
      </c>
      <c r="H21" s="50">
        <v>0</v>
      </c>
      <c r="I21" s="49">
        <f t="shared" si="2"/>
        <v>0</v>
      </c>
      <c r="J21" s="50">
        <v>0</v>
      </c>
      <c r="K21" s="49">
        <f t="shared" si="3"/>
        <v>0</v>
      </c>
      <c r="L21" s="50">
        <v>0</v>
      </c>
      <c r="M21" s="49">
        <f t="shared" si="4"/>
        <v>0</v>
      </c>
      <c r="N21" s="50">
        <v>0</v>
      </c>
      <c r="O21" s="51">
        <f t="shared" si="1"/>
        <v>0</v>
      </c>
      <c r="P21" s="52">
        <f t="shared" si="5"/>
        <v>0</v>
      </c>
      <c r="Q21" s="49">
        <f t="shared" si="6"/>
        <v>0</v>
      </c>
      <c r="R21" s="52">
        <f t="shared" si="7"/>
        <v>0</v>
      </c>
      <c r="S21" s="53">
        <f t="shared" si="8"/>
        <v>0</v>
      </c>
    </row>
    <row r="22" spans="1:19" ht="12.75">
      <c r="A22" s="46">
        <v>13</v>
      </c>
      <c r="B22" s="64" t="s">
        <v>36</v>
      </c>
      <c r="C22" s="66">
        <v>40.13086150490731</v>
      </c>
      <c r="D22" s="47">
        <v>157</v>
      </c>
      <c r="E22" s="58">
        <v>46</v>
      </c>
      <c r="F22" s="94">
        <f t="shared" si="0"/>
        <v>29.29936305732484</v>
      </c>
      <c r="G22" s="96">
        <v>45</v>
      </c>
      <c r="H22" s="50">
        <v>0</v>
      </c>
      <c r="I22" s="49">
        <f t="shared" si="2"/>
        <v>0</v>
      </c>
      <c r="J22" s="50">
        <v>0</v>
      </c>
      <c r="K22" s="49">
        <f t="shared" si="3"/>
        <v>0</v>
      </c>
      <c r="L22" s="50">
        <v>1</v>
      </c>
      <c r="M22" s="49">
        <f t="shared" si="4"/>
        <v>2.2222222222222223</v>
      </c>
      <c r="N22" s="50">
        <v>0</v>
      </c>
      <c r="O22" s="51">
        <f t="shared" si="1"/>
        <v>0</v>
      </c>
      <c r="P22" s="52">
        <f t="shared" si="5"/>
        <v>1</v>
      </c>
      <c r="Q22" s="49">
        <f t="shared" si="6"/>
        <v>2.2222222222222223</v>
      </c>
      <c r="R22" s="52">
        <f t="shared" si="7"/>
        <v>1</v>
      </c>
      <c r="S22" s="53">
        <f t="shared" si="8"/>
        <v>2.2222222222222223</v>
      </c>
    </row>
    <row r="23" spans="1:19" ht="12.75">
      <c r="A23" s="46">
        <v>14</v>
      </c>
      <c r="B23" s="64" t="s">
        <v>37</v>
      </c>
      <c r="C23" s="66">
        <v>40.22635287063409</v>
      </c>
      <c r="D23" s="47">
        <v>1846</v>
      </c>
      <c r="E23" s="58">
        <v>233</v>
      </c>
      <c r="F23" s="94">
        <f t="shared" si="0"/>
        <v>12.621885157096424</v>
      </c>
      <c r="G23" s="96">
        <v>228</v>
      </c>
      <c r="H23" s="50">
        <v>2</v>
      </c>
      <c r="I23" s="49">
        <f t="shared" si="2"/>
        <v>0.8771929824561403</v>
      </c>
      <c r="J23" s="50">
        <v>0</v>
      </c>
      <c r="K23" s="49">
        <f t="shared" si="3"/>
        <v>0</v>
      </c>
      <c r="L23" s="50">
        <v>0</v>
      </c>
      <c r="M23" s="49">
        <f t="shared" si="4"/>
        <v>0</v>
      </c>
      <c r="N23" s="50">
        <v>0</v>
      </c>
      <c r="O23" s="51">
        <f t="shared" si="1"/>
        <v>0</v>
      </c>
      <c r="P23" s="52">
        <f t="shared" si="5"/>
        <v>2</v>
      </c>
      <c r="Q23" s="49">
        <f t="shared" si="6"/>
        <v>0.8771929824561403</v>
      </c>
      <c r="R23" s="52">
        <f t="shared" si="7"/>
        <v>0</v>
      </c>
      <c r="S23" s="53">
        <f t="shared" si="8"/>
        <v>0</v>
      </c>
    </row>
    <row r="24" spans="1:19" ht="12.75">
      <c r="A24" s="46">
        <v>15</v>
      </c>
      <c r="B24" s="64" t="s">
        <v>38</v>
      </c>
      <c r="C24" s="66">
        <v>66.24974708922691</v>
      </c>
      <c r="D24" s="47">
        <v>13635</v>
      </c>
      <c r="E24" s="48">
        <v>6203</v>
      </c>
      <c r="F24" s="94">
        <f t="shared" si="0"/>
        <v>45.4932159882655</v>
      </c>
      <c r="G24" s="96">
        <v>6340</v>
      </c>
      <c r="H24" s="50">
        <v>308</v>
      </c>
      <c r="I24" s="49">
        <f t="shared" si="2"/>
        <v>4.858044164037855</v>
      </c>
      <c r="J24" s="50">
        <v>89</v>
      </c>
      <c r="K24" s="49">
        <f t="shared" si="3"/>
        <v>1.4037854889589907</v>
      </c>
      <c r="L24" s="50">
        <f>27+27</f>
        <v>54</v>
      </c>
      <c r="M24" s="49">
        <f t="shared" si="4"/>
        <v>0.8517350157728707</v>
      </c>
      <c r="N24" s="50">
        <v>4</v>
      </c>
      <c r="O24" s="51">
        <f t="shared" si="1"/>
        <v>0.06309148264984228</v>
      </c>
      <c r="P24" s="52">
        <f t="shared" si="5"/>
        <v>455</v>
      </c>
      <c r="Q24" s="49">
        <f t="shared" si="6"/>
        <v>7.176656151419558</v>
      </c>
      <c r="R24" s="52">
        <f t="shared" si="7"/>
        <v>58</v>
      </c>
      <c r="S24" s="53">
        <f t="shared" si="8"/>
        <v>0.914826498422713</v>
      </c>
    </row>
    <row r="25" spans="1:19" ht="12.75">
      <c r="A25" s="46">
        <v>16</v>
      </c>
      <c r="B25" s="64" t="s">
        <v>39</v>
      </c>
      <c r="C25" s="66">
        <v>43.90243902439025</v>
      </c>
      <c r="D25" s="47">
        <v>96</v>
      </c>
      <c r="E25" s="58">
        <v>14</v>
      </c>
      <c r="F25" s="94">
        <f t="shared" si="0"/>
        <v>14.583333333333334</v>
      </c>
      <c r="G25" s="96">
        <v>14</v>
      </c>
      <c r="H25" s="50">
        <v>0</v>
      </c>
      <c r="I25" s="49">
        <f t="shared" si="2"/>
        <v>0</v>
      </c>
      <c r="J25" s="50">
        <v>0</v>
      </c>
      <c r="K25" s="49">
        <f t="shared" si="3"/>
        <v>0</v>
      </c>
      <c r="L25" s="50">
        <v>0</v>
      </c>
      <c r="M25" s="49">
        <f t="shared" si="4"/>
        <v>0</v>
      </c>
      <c r="N25" s="50">
        <v>0</v>
      </c>
      <c r="O25" s="51">
        <f t="shared" si="1"/>
        <v>0</v>
      </c>
      <c r="P25" s="52">
        <f t="shared" si="5"/>
        <v>0</v>
      </c>
      <c r="Q25" s="49">
        <f t="shared" si="6"/>
        <v>0</v>
      </c>
      <c r="R25" s="52">
        <f t="shared" si="7"/>
        <v>0</v>
      </c>
      <c r="S25" s="53">
        <f t="shared" si="8"/>
        <v>0</v>
      </c>
    </row>
    <row r="26" spans="1:19" ht="12.75">
      <c r="A26" s="46">
        <v>17</v>
      </c>
      <c r="B26" s="64" t="s">
        <v>40</v>
      </c>
      <c r="C26" s="66">
        <v>45.88708133971292</v>
      </c>
      <c r="D26" s="47">
        <v>4497</v>
      </c>
      <c r="E26" s="58">
        <v>792</v>
      </c>
      <c r="F26" s="94">
        <f t="shared" si="0"/>
        <v>17.61174116077385</v>
      </c>
      <c r="G26" s="96">
        <v>781</v>
      </c>
      <c r="H26" s="50">
        <v>7</v>
      </c>
      <c r="I26" s="49">
        <f t="shared" si="2"/>
        <v>0.8962868117797695</v>
      </c>
      <c r="J26" s="50">
        <v>1</v>
      </c>
      <c r="K26" s="49">
        <f t="shared" si="3"/>
        <v>0.12804097311139565</v>
      </c>
      <c r="L26" s="50">
        <v>2</v>
      </c>
      <c r="M26" s="49">
        <f t="shared" si="4"/>
        <v>0.2560819462227913</v>
      </c>
      <c r="N26" s="50">
        <v>0</v>
      </c>
      <c r="O26" s="51">
        <f t="shared" si="1"/>
        <v>0</v>
      </c>
      <c r="P26" s="52">
        <f t="shared" si="5"/>
        <v>10</v>
      </c>
      <c r="Q26" s="49">
        <f t="shared" si="6"/>
        <v>1.2804097311139564</v>
      </c>
      <c r="R26" s="52">
        <f t="shared" si="7"/>
        <v>2</v>
      </c>
      <c r="S26" s="53">
        <f t="shared" si="8"/>
        <v>0.2560819462227913</v>
      </c>
    </row>
    <row r="27" spans="1:19" ht="12.75">
      <c r="A27" s="46">
        <v>18</v>
      </c>
      <c r="B27" s="64" t="s">
        <v>41</v>
      </c>
      <c r="C27" s="66">
        <v>25.895173845355473</v>
      </c>
      <c r="D27" s="47">
        <v>1268</v>
      </c>
      <c r="E27" s="58">
        <v>209</v>
      </c>
      <c r="F27" s="94">
        <f t="shared" si="0"/>
        <v>16.482649842271293</v>
      </c>
      <c r="G27" s="96">
        <v>209</v>
      </c>
      <c r="H27" s="50">
        <v>0</v>
      </c>
      <c r="I27" s="49">
        <f t="shared" si="2"/>
        <v>0</v>
      </c>
      <c r="J27" s="50">
        <v>0</v>
      </c>
      <c r="K27" s="49">
        <f t="shared" si="3"/>
        <v>0</v>
      </c>
      <c r="L27" s="50">
        <v>0</v>
      </c>
      <c r="M27" s="49">
        <f t="shared" si="4"/>
        <v>0</v>
      </c>
      <c r="N27" s="50">
        <v>0</v>
      </c>
      <c r="O27" s="51">
        <f t="shared" si="1"/>
        <v>0</v>
      </c>
      <c r="P27" s="52">
        <f t="shared" si="5"/>
        <v>0</v>
      </c>
      <c r="Q27" s="49">
        <f t="shared" si="6"/>
        <v>0</v>
      </c>
      <c r="R27" s="52">
        <f t="shared" si="7"/>
        <v>0</v>
      </c>
      <c r="S27" s="53">
        <f t="shared" si="8"/>
        <v>0</v>
      </c>
    </row>
    <row r="28" spans="1:19" ht="12.75">
      <c r="A28" s="46">
        <v>19</v>
      </c>
      <c r="B28" s="64" t="s">
        <v>42</v>
      </c>
      <c r="C28" s="66">
        <v>34.527326440177255</v>
      </c>
      <c r="D28" s="47">
        <v>471</v>
      </c>
      <c r="E28" s="58">
        <v>92</v>
      </c>
      <c r="F28" s="94">
        <f t="shared" si="0"/>
        <v>19.53290870488323</v>
      </c>
      <c r="G28" s="96">
        <v>91</v>
      </c>
      <c r="H28" s="50">
        <v>2</v>
      </c>
      <c r="I28" s="49">
        <f t="shared" si="2"/>
        <v>2.197802197802198</v>
      </c>
      <c r="J28" s="50">
        <v>0</v>
      </c>
      <c r="K28" s="49">
        <f t="shared" si="3"/>
        <v>0</v>
      </c>
      <c r="L28" s="50">
        <v>0</v>
      </c>
      <c r="M28" s="49">
        <f t="shared" si="4"/>
        <v>0</v>
      </c>
      <c r="N28" s="50">
        <v>0</v>
      </c>
      <c r="O28" s="51">
        <f t="shared" si="1"/>
        <v>0</v>
      </c>
      <c r="P28" s="52">
        <f t="shared" si="5"/>
        <v>2</v>
      </c>
      <c r="Q28" s="49">
        <f t="shared" si="6"/>
        <v>2.197802197802198</v>
      </c>
      <c r="R28" s="52">
        <f t="shared" si="7"/>
        <v>0</v>
      </c>
      <c r="S28" s="53">
        <f t="shared" si="8"/>
        <v>0</v>
      </c>
    </row>
    <row r="29" spans="1:19" ht="12.75">
      <c r="A29" s="46">
        <v>20</v>
      </c>
      <c r="B29" s="64" t="s">
        <v>43</v>
      </c>
      <c r="C29" s="66">
        <v>18.579800068941744</v>
      </c>
      <c r="D29" s="47">
        <v>752</v>
      </c>
      <c r="E29" s="58">
        <v>79</v>
      </c>
      <c r="F29" s="94">
        <f t="shared" si="0"/>
        <v>10.50531914893617</v>
      </c>
      <c r="G29" s="96">
        <v>79</v>
      </c>
      <c r="H29" s="50">
        <v>0</v>
      </c>
      <c r="I29" s="49">
        <f t="shared" si="2"/>
        <v>0</v>
      </c>
      <c r="J29" s="50">
        <v>0</v>
      </c>
      <c r="K29" s="49">
        <f t="shared" si="3"/>
        <v>0</v>
      </c>
      <c r="L29" s="50">
        <v>0</v>
      </c>
      <c r="M29" s="49">
        <f t="shared" si="4"/>
        <v>0</v>
      </c>
      <c r="N29" s="50">
        <v>0</v>
      </c>
      <c r="O29" s="51">
        <f t="shared" si="1"/>
        <v>0</v>
      </c>
      <c r="P29" s="52">
        <f t="shared" si="5"/>
        <v>0</v>
      </c>
      <c r="Q29" s="49">
        <f t="shared" si="6"/>
        <v>0</v>
      </c>
      <c r="R29" s="52">
        <f t="shared" si="7"/>
        <v>0</v>
      </c>
      <c r="S29" s="53">
        <f t="shared" si="8"/>
        <v>0</v>
      </c>
    </row>
    <row r="30" spans="1:19" ht="12.75">
      <c r="A30" s="46">
        <v>21</v>
      </c>
      <c r="B30" s="64" t="s">
        <v>44</v>
      </c>
      <c r="C30" s="66">
        <v>60.1639344262295</v>
      </c>
      <c r="D30" s="47">
        <v>73</v>
      </c>
      <c r="E30" s="58">
        <v>28</v>
      </c>
      <c r="F30" s="94">
        <f t="shared" si="0"/>
        <v>38.35616438356164</v>
      </c>
      <c r="G30" s="96">
        <v>27</v>
      </c>
      <c r="H30" s="50">
        <v>0</v>
      </c>
      <c r="I30" s="49">
        <f t="shared" si="2"/>
        <v>0</v>
      </c>
      <c r="J30" s="50">
        <v>0</v>
      </c>
      <c r="K30" s="49">
        <f t="shared" si="3"/>
        <v>0</v>
      </c>
      <c r="L30" s="50">
        <v>0</v>
      </c>
      <c r="M30" s="49">
        <f t="shared" si="4"/>
        <v>0</v>
      </c>
      <c r="N30" s="50">
        <v>0</v>
      </c>
      <c r="O30" s="51">
        <f t="shared" si="1"/>
        <v>0</v>
      </c>
      <c r="P30" s="52">
        <f t="shared" si="5"/>
        <v>0</v>
      </c>
      <c r="Q30" s="49">
        <f t="shared" si="6"/>
        <v>0</v>
      </c>
      <c r="R30" s="52">
        <f t="shared" si="7"/>
        <v>0</v>
      </c>
      <c r="S30" s="53">
        <f t="shared" si="8"/>
        <v>0</v>
      </c>
    </row>
    <row r="31" spans="1:19" ht="12.75">
      <c r="A31" s="46">
        <v>22</v>
      </c>
      <c r="B31" s="64" t="s">
        <v>45</v>
      </c>
      <c r="C31" s="66">
        <v>30.0794551645857</v>
      </c>
      <c r="D31" s="47">
        <v>307</v>
      </c>
      <c r="E31" s="58">
        <v>68</v>
      </c>
      <c r="F31" s="94">
        <f t="shared" si="0"/>
        <v>22.149837133550488</v>
      </c>
      <c r="G31" s="96">
        <v>68</v>
      </c>
      <c r="H31" s="50">
        <v>0</v>
      </c>
      <c r="I31" s="49">
        <f t="shared" si="2"/>
        <v>0</v>
      </c>
      <c r="J31" s="50">
        <v>0</v>
      </c>
      <c r="K31" s="49">
        <f t="shared" si="3"/>
        <v>0</v>
      </c>
      <c r="L31" s="50">
        <v>0</v>
      </c>
      <c r="M31" s="49">
        <f t="shared" si="4"/>
        <v>0</v>
      </c>
      <c r="N31" s="50">
        <v>0</v>
      </c>
      <c r="O31" s="51">
        <f t="shared" si="1"/>
        <v>0</v>
      </c>
      <c r="P31" s="52">
        <f t="shared" si="5"/>
        <v>0</v>
      </c>
      <c r="Q31" s="49">
        <f t="shared" si="6"/>
        <v>0</v>
      </c>
      <c r="R31" s="52">
        <f t="shared" si="7"/>
        <v>0</v>
      </c>
      <c r="S31" s="53">
        <f t="shared" si="8"/>
        <v>0</v>
      </c>
    </row>
    <row r="32" spans="1:19" ht="12.75">
      <c r="A32" s="46">
        <v>23</v>
      </c>
      <c r="B32" s="64" t="s">
        <v>46</v>
      </c>
      <c r="C32" s="66">
        <v>41.344026548672566</v>
      </c>
      <c r="D32" s="47">
        <v>698</v>
      </c>
      <c r="E32" s="58">
        <v>89</v>
      </c>
      <c r="F32" s="94">
        <f t="shared" si="0"/>
        <v>12.750716332378223</v>
      </c>
      <c r="G32" s="96">
        <v>89</v>
      </c>
      <c r="H32" s="50">
        <v>3</v>
      </c>
      <c r="I32" s="49">
        <f t="shared" si="2"/>
        <v>3.3707865168539324</v>
      </c>
      <c r="J32" s="50">
        <v>0</v>
      </c>
      <c r="K32" s="49">
        <f t="shared" si="3"/>
        <v>0</v>
      </c>
      <c r="L32" s="50">
        <v>0</v>
      </c>
      <c r="M32" s="49">
        <f t="shared" si="4"/>
        <v>0</v>
      </c>
      <c r="N32" s="50">
        <v>0</v>
      </c>
      <c r="O32" s="51">
        <f t="shared" si="1"/>
        <v>0</v>
      </c>
      <c r="P32" s="52">
        <f t="shared" si="5"/>
        <v>3</v>
      </c>
      <c r="Q32" s="49">
        <f t="shared" si="6"/>
        <v>3.3707865168539324</v>
      </c>
      <c r="R32" s="52">
        <f t="shared" si="7"/>
        <v>0</v>
      </c>
      <c r="S32" s="53">
        <f t="shared" si="8"/>
        <v>0</v>
      </c>
    </row>
    <row r="33" spans="1:19" ht="12.75">
      <c r="A33" s="46">
        <v>24</v>
      </c>
      <c r="B33" s="64" t="s">
        <v>47</v>
      </c>
      <c r="C33" s="66">
        <v>44.70457079152732</v>
      </c>
      <c r="D33" s="47">
        <v>187</v>
      </c>
      <c r="E33" s="58">
        <v>12</v>
      </c>
      <c r="F33" s="94">
        <f t="shared" si="0"/>
        <v>6.417112299465241</v>
      </c>
      <c r="G33" s="96">
        <v>11</v>
      </c>
      <c r="H33" s="50">
        <v>0</v>
      </c>
      <c r="I33" s="49">
        <f t="shared" si="2"/>
        <v>0</v>
      </c>
      <c r="J33" s="50">
        <v>0</v>
      </c>
      <c r="K33" s="49">
        <f t="shared" si="3"/>
        <v>0</v>
      </c>
      <c r="L33" s="50">
        <v>0</v>
      </c>
      <c r="M33" s="49">
        <f t="shared" si="4"/>
        <v>0</v>
      </c>
      <c r="N33" s="50">
        <v>0</v>
      </c>
      <c r="O33" s="51">
        <f t="shared" si="1"/>
        <v>0</v>
      </c>
      <c r="P33" s="52">
        <f t="shared" si="5"/>
        <v>0</v>
      </c>
      <c r="Q33" s="49">
        <f t="shared" si="6"/>
        <v>0</v>
      </c>
      <c r="R33" s="52">
        <f t="shared" si="7"/>
        <v>0</v>
      </c>
      <c r="S33" s="53">
        <f t="shared" si="8"/>
        <v>0</v>
      </c>
    </row>
    <row r="34" spans="1:19" ht="12.75">
      <c r="A34" s="46">
        <v>25</v>
      </c>
      <c r="B34" s="64" t="s">
        <v>48</v>
      </c>
      <c r="C34" s="66">
        <v>34.153491780965346</v>
      </c>
      <c r="D34" s="47">
        <v>2010</v>
      </c>
      <c r="E34" s="58">
        <v>366</v>
      </c>
      <c r="F34" s="94">
        <f t="shared" si="0"/>
        <v>18.208955223880597</v>
      </c>
      <c r="G34" s="96">
        <v>364</v>
      </c>
      <c r="H34" s="50">
        <v>1</v>
      </c>
      <c r="I34" s="49">
        <f t="shared" si="2"/>
        <v>0.27472527472527475</v>
      </c>
      <c r="J34" s="50">
        <v>0</v>
      </c>
      <c r="K34" s="49">
        <f t="shared" si="3"/>
        <v>0</v>
      </c>
      <c r="L34" s="50">
        <v>0</v>
      </c>
      <c r="M34" s="49">
        <f t="shared" si="4"/>
        <v>0</v>
      </c>
      <c r="N34" s="50">
        <v>0</v>
      </c>
      <c r="O34" s="51">
        <f t="shared" si="1"/>
        <v>0</v>
      </c>
      <c r="P34" s="52">
        <f t="shared" si="5"/>
        <v>1</v>
      </c>
      <c r="Q34" s="49">
        <f t="shared" si="6"/>
        <v>0.27472527472527475</v>
      </c>
      <c r="R34" s="52">
        <f t="shared" si="7"/>
        <v>0</v>
      </c>
      <c r="S34" s="53">
        <f t="shared" si="8"/>
        <v>0</v>
      </c>
    </row>
    <row r="35" spans="1:19" ht="12.75">
      <c r="A35" s="46">
        <v>26</v>
      </c>
      <c r="B35" s="64" t="s">
        <v>49</v>
      </c>
      <c r="C35" s="66">
        <v>50.712957222566644</v>
      </c>
      <c r="D35" s="47">
        <v>284</v>
      </c>
      <c r="E35" s="58">
        <v>57</v>
      </c>
      <c r="F35" s="94">
        <f t="shared" si="0"/>
        <v>20.070422535211268</v>
      </c>
      <c r="G35" s="96">
        <v>57</v>
      </c>
      <c r="H35" s="50">
        <v>0</v>
      </c>
      <c r="I35" s="49">
        <f t="shared" si="2"/>
        <v>0</v>
      </c>
      <c r="J35" s="50">
        <v>0</v>
      </c>
      <c r="K35" s="49">
        <f t="shared" si="3"/>
        <v>0</v>
      </c>
      <c r="L35" s="50">
        <v>0</v>
      </c>
      <c r="M35" s="49">
        <f t="shared" si="4"/>
        <v>0</v>
      </c>
      <c r="N35" s="50">
        <v>0</v>
      </c>
      <c r="O35" s="51">
        <f t="shared" si="1"/>
        <v>0</v>
      </c>
      <c r="P35" s="52">
        <f t="shared" si="5"/>
        <v>0</v>
      </c>
      <c r="Q35" s="49">
        <f t="shared" si="6"/>
        <v>0</v>
      </c>
      <c r="R35" s="52">
        <f t="shared" si="7"/>
        <v>0</v>
      </c>
      <c r="S35" s="53">
        <f t="shared" si="8"/>
        <v>0</v>
      </c>
    </row>
    <row r="36" spans="1:19" ht="12.75">
      <c r="A36" s="46">
        <v>27</v>
      </c>
      <c r="B36" s="64" t="s">
        <v>50</v>
      </c>
      <c r="C36" s="66">
        <v>35.191940246656245</v>
      </c>
      <c r="D36" s="47">
        <v>1041</v>
      </c>
      <c r="E36" s="58">
        <v>197</v>
      </c>
      <c r="F36" s="94">
        <f t="shared" si="0"/>
        <v>18.924111431316042</v>
      </c>
      <c r="G36" s="96">
        <v>195</v>
      </c>
      <c r="H36" s="50">
        <v>0</v>
      </c>
      <c r="I36" s="49">
        <f t="shared" si="2"/>
        <v>0</v>
      </c>
      <c r="J36" s="50">
        <v>0</v>
      </c>
      <c r="K36" s="49">
        <f t="shared" si="3"/>
        <v>0</v>
      </c>
      <c r="L36" s="50">
        <v>0</v>
      </c>
      <c r="M36" s="49">
        <f t="shared" si="4"/>
        <v>0</v>
      </c>
      <c r="N36" s="50">
        <v>0</v>
      </c>
      <c r="O36" s="51">
        <f t="shared" si="1"/>
        <v>0</v>
      </c>
      <c r="P36" s="52">
        <f t="shared" si="5"/>
        <v>0</v>
      </c>
      <c r="Q36" s="49">
        <f t="shared" si="6"/>
        <v>0</v>
      </c>
      <c r="R36" s="52">
        <f t="shared" si="7"/>
        <v>0</v>
      </c>
      <c r="S36" s="53">
        <f t="shared" si="8"/>
        <v>0</v>
      </c>
    </row>
    <row r="37" spans="1:19" ht="12.75">
      <c r="A37" s="46">
        <v>28</v>
      </c>
      <c r="B37" s="64" t="s">
        <v>51</v>
      </c>
      <c r="C37" s="66">
        <v>24.486776400961716</v>
      </c>
      <c r="D37" s="47">
        <v>1515</v>
      </c>
      <c r="E37" s="58">
        <v>219</v>
      </c>
      <c r="F37" s="94">
        <f t="shared" si="0"/>
        <v>14.455445544554454</v>
      </c>
      <c r="G37" s="96">
        <v>219</v>
      </c>
      <c r="H37" s="50">
        <v>0</v>
      </c>
      <c r="I37" s="49">
        <f t="shared" si="2"/>
        <v>0</v>
      </c>
      <c r="J37" s="50">
        <v>0</v>
      </c>
      <c r="K37" s="49">
        <f t="shared" si="3"/>
        <v>0</v>
      </c>
      <c r="L37" s="50">
        <v>0</v>
      </c>
      <c r="M37" s="49">
        <f t="shared" si="4"/>
        <v>0</v>
      </c>
      <c r="N37" s="50">
        <v>0</v>
      </c>
      <c r="O37" s="51">
        <f t="shared" si="1"/>
        <v>0</v>
      </c>
      <c r="P37" s="52">
        <f t="shared" si="5"/>
        <v>0</v>
      </c>
      <c r="Q37" s="49">
        <f t="shared" si="6"/>
        <v>0</v>
      </c>
      <c r="R37" s="52">
        <f t="shared" si="7"/>
        <v>0</v>
      </c>
      <c r="S37" s="53">
        <f t="shared" si="8"/>
        <v>0</v>
      </c>
    </row>
    <row r="38" spans="1:19" ht="12.75">
      <c r="A38" s="46">
        <v>29</v>
      </c>
      <c r="B38" s="64" t="s">
        <v>52</v>
      </c>
      <c r="C38" s="66">
        <v>47.86585365853659</v>
      </c>
      <c r="D38" s="47">
        <v>115</v>
      </c>
      <c r="E38" s="58">
        <v>7</v>
      </c>
      <c r="F38" s="94">
        <f t="shared" si="0"/>
        <v>6.086956521739131</v>
      </c>
      <c r="G38" s="96">
        <v>7</v>
      </c>
      <c r="H38" s="50">
        <v>0</v>
      </c>
      <c r="I38" s="49">
        <f t="shared" si="2"/>
        <v>0</v>
      </c>
      <c r="J38" s="50">
        <v>0</v>
      </c>
      <c r="K38" s="49">
        <f t="shared" si="3"/>
        <v>0</v>
      </c>
      <c r="L38" s="50">
        <v>1</v>
      </c>
      <c r="M38" s="49">
        <f t="shared" si="4"/>
        <v>14.285714285714285</v>
      </c>
      <c r="N38" s="50">
        <v>0</v>
      </c>
      <c r="O38" s="51">
        <f t="shared" si="1"/>
        <v>0</v>
      </c>
      <c r="P38" s="52">
        <f t="shared" si="5"/>
        <v>1</v>
      </c>
      <c r="Q38" s="49">
        <f t="shared" si="6"/>
        <v>14.285714285714285</v>
      </c>
      <c r="R38" s="52">
        <f t="shared" si="7"/>
        <v>1</v>
      </c>
      <c r="S38" s="53">
        <f t="shared" si="8"/>
        <v>14.285714285714285</v>
      </c>
    </row>
    <row r="39" spans="1:19" ht="12.75">
      <c r="A39" s="46">
        <v>30</v>
      </c>
      <c r="B39" s="64" t="s">
        <v>53</v>
      </c>
      <c r="C39" s="66">
        <v>34.1046277665996</v>
      </c>
      <c r="D39" s="47">
        <v>393</v>
      </c>
      <c r="E39" s="58">
        <v>12</v>
      </c>
      <c r="F39" s="94">
        <f t="shared" si="0"/>
        <v>3.0534351145038165</v>
      </c>
      <c r="G39" s="96">
        <v>12</v>
      </c>
      <c r="H39" s="50">
        <v>0</v>
      </c>
      <c r="I39" s="49">
        <f t="shared" si="2"/>
        <v>0</v>
      </c>
      <c r="J39" s="50">
        <v>0</v>
      </c>
      <c r="K39" s="49">
        <f t="shared" si="3"/>
        <v>0</v>
      </c>
      <c r="L39" s="50">
        <v>0</v>
      </c>
      <c r="M39" s="49">
        <f t="shared" si="4"/>
        <v>0</v>
      </c>
      <c r="N39" s="50">
        <v>0</v>
      </c>
      <c r="O39" s="51">
        <f t="shared" si="1"/>
        <v>0</v>
      </c>
      <c r="P39" s="52">
        <f t="shared" si="5"/>
        <v>0</v>
      </c>
      <c r="Q39" s="49">
        <f t="shared" si="6"/>
        <v>0</v>
      </c>
      <c r="R39" s="52">
        <f t="shared" si="7"/>
        <v>0</v>
      </c>
      <c r="S39" s="53">
        <f t="shared" si="8"/>
        <v>0</v>
      </c>
    </row>
    <row r="40" spans="1:19" ht="12.75">
      <c r="A40" s="46">
        <v>31</v>
      </c>
      <c r="B40" s="64" t="s">
        <v>54</v>
      </c>
      <c r="C40" s="66">
        <v>59.106529209621996</v>
      </c>
      <c r="D40" s="47">
        <v>86</v>
      </c>
      <c r="E40" s="58">
        <v>9</v>
      </c>
      <c r="F40" s="94">
        <f t="shared" si="0"/>
        <v>10.465116279069768</v>
      </c>
      <c r="G40" s="96">
        <v>9</v>
      </c>
      <c r="H40" s="50">
        <v>0</v>
      </c>
      <c r="I40" s="49">
        <f t="shared" si="2"/>
        <v>0</v>
      </c>
      <c r="J40" s="50">
        <v>0</v>
      </c>
      <c r="K40" s="49">
        <f t="shared" si="3"/>
        <v>0</v>
      </c>
      <c r="L40" s="50">
        <v>0</v>
      </c>
      <c r="M40" s="49">
        <f t="shared" si="4"/>
        <v>0</v>
      </c>
      <c r="N40" s="50">
        <v>0</v>
      </c>
      <c r="O40" s="51">
        <f t="shared" si="1"/>
        <v>0</v>
      </c>
      <c r="P40" s="52">
        <f t="shared" si="5"/>
        <v>0</v>
      </c>
      <c r="Q40" s="49">
        <f t="shared" si="6"/>
        <v>0</v>
      </c>
      <c r="R40" s="52">
        <f t="shared" si="7"/>
        <v>0</v>
      </c>
      <c r="S40" s="53">
        <f t="shared" si="8"/>
        <v>0</v>
      </c>
    </row>
    <row r="41" spans="1:19" ht="12.75">
      <c r="A41" s="105">
        <v>32</v>
      </c>
      <c r="B41" s="98" t="s">
        <v>55</v>
      </c>
      <c r="C41" s="66">
        <v>43.156486847971465</v>
      </c>
      <c r="D41" s="97">
        <v>983</v>
      </c>
      <c r="E41" s="99">
        <v>86</v>
      </c>
      <c r="F41" s="106">
        <f t="shared" si="0"/>
        <v>8.748728382502543</v>
      </c>
      <c r="G41" s="104">
        <v>87</v>
      </c>
      <c r="H41" s="101">
        <v>0</v>
      </c>
      <c r="I41" s="100">
        <f t="shared" si="2"/>
        <v>0</v>
      </c>
      <c r="J41" s="101">
        <v>0</v>
      </c>
      <c r="K41" s="100">
        <f t="shared" si="3"/>
        <v>0</v>
      </c>
      <c r="L41" s="102">
        <v>0</v>
      </c>
      <c r="M41" s="100">
        <f t="shared" si="4"/>
        <v>0</v>
      </c>
      <c r="N41" s="101">
        <v>0</v>
      </c>
      <c r="O41" s="51">
        <f t="shared" si="1"/>
        <v>0</v>
      </c>
      <c r="P41" s="102">
        <f t="shared" si="5"/>
        <v>0</v>
      </c>
      <c r="Q41" s="100">
        <f t="shared" si="6"/>
        <v>0</v>
      </c>
      <c r="R41" s="102">
        <f t="shared" si="7"/>
        <v>0</v>
      </c>
      <c r="S41" s="103">
        <f t="shared" si="8"/>
        <v>0</v>
      </c>
    </row>
    <row r="42" spans="1:19" ht="1.5" customHeight="1" thickBot="1">
      <c r="A42" s="112"/>
      <c r="B42" s="70"/>
      <c r="C42" s="71"/>
      <c r="D42" s="72"/>
      <c r="E42" s="73"/>
      <c r="F42" s="74"/>
      <c r="G42" s="75"/>
      <c r="H42" s="76"/>
      <c r="I42" s="74"/>
      <c r="J42" s="76"/>
      <c r="K42" s="74"/>
      <c r="L42" s="76"/>
      <c r="M42" s="74"/>
      <c r="N42" s="76"/>
      <c r="O42" s="74"/>
      <c r="P42" s="76"/>
      <c r="Q42" s="74"/>
      <c r="R42" s="76"/>
      <c r="S42" s="111"/>
    </row>
    <row r="43" spans="1:19" ht="13.5" thickTop="1">
      <c r="A43" s="1" t="s">
        <v>0</v>
      </c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4"/>
    </row>
    <row r="44" spans="1:19" ht="12.75">
      <c r="A44" s="5" t="s">
        <v>1</v>
      </c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  <c r="R44" s="6"/>
      <c r="S44" s="8"/>
    </row>
    <row r="45" spans="1:19" ht="13.5" thickBot="1">
      <c r="A45" s="5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6"/>
      <c r="Q45" s="6"/>
      <c r="R45" s="6"/>
      <c r="S45" s="8"/>
    </row>
    <row r="46" spans="1:19" ht="13.5" thickTop="1">
      <c r="A46" s="9"/>
      <c r="B46" s="82"/>
      <c r="C46" s="61"/>
      <c r="D46" s="83" t="s">
        <v>2</v>
      </c>
      <c r="E46" s="2"/>
      <c r="F46" s="10"/>
      <c r="G46" s="83" t="s">
        <v>3</v>
      </c>
      <c r="H46" s="2"/>
      <c r="I46" s="11"/>
      <c r="J46" s="11"/>
      <c r="K46" s="11"/>
      <c r="L46" s="11"/>
      <c r="M46" s="11"/>
      <c r="N46" s="11"/>
      <c r="O46" s="2"/>
      <c r="P46" s="2"/>
      <c r="Q46" s="2"/>
      <c r="R46" s="2"/>
      <c r="S46" s="4"/>
    </row>
    <row r="47" spans="1:19" ht="13.5" thickBot="1">
      <c r="A47" s="16" t="s">
        <v>198</v>
      </c>
      <c r="C47" s="62"/>
      <c r="D47" s="17" t="s">
        <v>194</v>
      </c>
      <c r="E47" s="18"/>
      <c r="F47" s="19"/>
      <c r="G47" s="20" t="s">
        <v>4</v>
      </c>
      <c r="H47" s="18"/>
      <c r="I47" s="21"/>
      <c r="J47" s="21"/>
      <c r="K47" s="21"/>
      <c r="L47" s="21"/>
      <c r="M47" s="21"/>
      <c r="N47" s="21"/>
      <c r="O47" s="18"/>
      <c r="P47" s="6"/>
      <c r="Q47" s="6"/>
      <c r="R47" s="6"/>
      <c r="S47" s="8"/>
    </row>
    <row r="48" spans="1:19" ht="13.5" thickTop="1">
      <c r="A48" s="60" t="s">
        <v>200</v>
      </c>
      <c r="B48" s="13"/>
      <c r="C48" s="68" t="s">
        <v>196</v>
      </c>
      <c r="D48" s="22" t="s">
        <v>5</v>
      </c>
      <c r="E48" s="23" t="s">
        <v>6</v>
      </c>
      <c r="F48" s="15"/>
      <c r="G48" s="22" t="s">
        <v>7</v>
      </c>
      <c r="H48" s="24" t="s">
        <v>8</v>
      </c>
      <c r="I48" s="25"/>
      <c r="J48" s="25"/>
      <c r="K48" s="25"/>
      <c r="L48" s="25"/>
      <c r="M48" s="25"/>
      <c r="N48" s="25"/>
      <c r="O48" s="26"/>
      <c r="P48" s="27" t="s">
        <v>9</v>
      </c>
      <c r="Q48" s="27"/>
      <c r="R48" s="2"/>
      <c r="S48" s="4"/>
    </row>
    <row r="49" spans="1:19" ht="12.75">
      <c r="A49" s="12"/>
      <c r="B49" s="13"/>
      <c r="C49" s="68" t="s">
        <v>197</v>
      </c>
      <c r="D49" s="22" t="s">
        <v>10</v>
      </c>
      <c r="E49" s="28" t="s">
        <v>11</v>
      </c>
      <c r="F49" s="29"/>
      <c r="G49" s="22" t="s">
        <v>12</v>
      </c>
      <c r="H49" s="24" t="s">
        <v>13</v>
      </c>
      <c r="I49" s="30"/>
      <c r="J49" s="24" t="s">
        <v>14</v>
      </c>
      <c r="K49" s="30"/>
      <c r="L49" s="24" t="s">
        <v>15</v>
      </c>
      <c r="M49" s="30"/>
      <c r="N49" s="24" t="s">
        <v>16</v>
      </c>
      <c r="O49" s="31"/>
      <c r="P49" s="32" t="s">
        <v>17</v>
      </c>
      <c r="Q49" s="6"/>
      <c r="R49" s="33" t="s">
        <v>18</v>
      </c>
      <c r="S49" s="34"/>
    </row>
    <row r="50" spans="1:19" ht="13.5" thickBot="1">
      <c r="A50" s="35"/>
      <c r="B50" s="36"/>
      <c r="C50" s="69" t="s">
        <v>199</v>
      </c>
      <c r="D50" s="37" t="s">
        <v>19</v>
      </c>
      <c r="E50" s="38" t="s">
        <v>20</v>
      </c>
      <c r="F50" s="38" t="s">
        <v>21</v>
      </c>
      <c r="G50" s="37" t="s">
        <v>22</v>
      </c>
      <c r="H50" s="38" t="s">
        <v>20</v>
      </c>
      <c r="I50" s="38" t="s">
        <v>21</v>
      </c>
      <c r="J50" s="38" t="s">
        <v>20</v>
      </c>
      <c r="K50" s="38" t="s">
        <v>21</v>
      </c>
      <c r="L50" s="38" t="s">
        <v>20</v>
      </c>
      <c r="M50" s="38" t="s">
        <v>21</v>
      </c>
      <c r="N50" s="38" t="s">
        <v>20</v>
      </c>
      <c r="O50" s="78" t="s">
        <v>21</v>
      </c>
      <c r="P50" s="38" t="s">
        <v>20</v>
      </c>
      <c r="Q50" s="39" t="s">
        <v>21</v>
      </c>
      <c r="R50" s="38" t="s">
        <v>20</v>
      </c>
      <c r="S50" s="40" t="s">
        <v>21</v>
      </c>
    </row>
    <row r="51" spans="1:19" ht="13.5" thickTop="1">
      <c r="A51" s="46">
        <v>33</v>
      </c>
      <c r="B51" s="64" t="s">
        <v>56</v>
      </c>
      <c r="C51" s="66">
        <v>33.345759552656105</v>
      </c>
      <c r="D51" s="47">
        <v>833</v>
      </c>
      <c r="E51" s="58">
        <v>119</v>
      </c>
      <c r="F51" s="94">
        <f t="shared" si="0"/>
        <v>14.285714285714285</v>
      </c>
      <c r="G51" s="109">
        <v>118</v>
      </c>
      <c r="H51" s="50">
        <v>0</v>
      </c>
      <c r="I51" s="49">
        <f t="shared" si="2"/>
        <v>0</v>
      </c>
      <c r="J51" s="50">
        <v>0</v>
      </c>
      <c r="K51" s="49">
        <f t="shared" si="3"/>
        <v>0</v>
      </c>
      <c r="L51" s="50">
        <v>0</v>
      </c>
      <c r="M51" s="49">
        <f t="shared" si="4"/>
        <v>0</v>
      </c>
      <c r="N51" s="50">
        <v>0</v>
      </c>
      <c r="O51" s="51">
        <f t="shared" si="1"/>
        <v>0</v>
      </c>
      <c r="P51" s="52">
        <f t="shared" si="5"/>
        <v>0</v>
      </c>
      <c r="Q51" s="49">
        <f t="shared" si="6"/>
        <v>0</v>
      </c>
      <c r="R51" s="52">
        <f t="shared" si="7"/>
        <v>0</v>
      </c>
      <c r="S51" s="53">
        <f t="shared" si="8"/>
        <v>0</v>
      </c>
    </row>
    <row r="52" spans="1:19" ht="12.75">
      <c r="A52" s="46">
        <v>34</v>
      </c>
      <c r="B52" s="64" t="s">
        <v>57</v>
      </c>
      <c r="C52" s="66">
        <v>42.0631859462113</v>
      </c>
      <c r="D52" s="47">
        <v>5846</v>
      </c>
      <c r="E52" s="58">
        <v>1685</v>
      </c>
      <c r="F52" s="94">
        <f t="shared" si="0"/>
        <v>28.823126924392746</v>
      </c>
      <c r="G52" s="96">
        <v>1682</v>
      </c>
      <c r="H52" s="50">
        <v>11</v>
      </c>
      <c r="I52" s="49">
        <f t="shared" si="2"/>
        <v>0.6539833531510106</v>
      </c>
      <c r="J52" s="50">
        <v>4</v>
      </c>
      <c r="K52" s="49">
        <f t="shared" si="3"/>
        <v>0.23781212841854932</v>
      </c>
      <c r="L52" s="50">
        <v>3</v>
      </c>
      <c r="M52" s="49">
        <f t="shared" si="4"/>
        <v>0.178359096313912</v>
      </c>
      <c r="N52" s="50">
        <v>0</v>
      </c>
      <c r="O52" s="51">
        <f t="shared" si="1"/>
        <v>0</v>
      </c>
      <c r="P52" s="52">
        <f t="shared" si="5"/>
        <v>18</v>
      </c>
      <c r="Q52" s="49">
        <f t="shared" si="6"/>
        <v>1.070154577883472</v>
      </c>
      <c r="R52" s="52">
        <f t="shared" si="7"/>
        <v>3</v>
      </c>
      <c r="S52" s="53">
        <f t="shared" si="8"/>
        <v>0.178359096313912</v>
      </c>
    </row>
    <row r="53" spans="1:19" ht="12.75">
      <c r="A53" s="46">
        <v>35</v>
      </c>
      <c r="B53" s="64" t="s">
        <v>58</v>
      </c>
      <c r="C53" s="66">
        <v>69.30212014134275</v>
      </c>
      <c r="D53" s="47">
        <v>2442</v>
      </c>
      <c r="E53" s="58">
        <v>401</v>
      </c>
      <c r="F53" s="94">
        <f t="shared" si="0"/>
        <v>16.420966420966423</v>
      </c>
      <c r="G53" s="96">
        <v>400</v>
      </c>
      <c r="H53" s="50">
        <v>0</v>
      </c>
      <c r="I53" s="49">
        <f t="shared" si="2"/>
        <v>0</v>
      </c>
      <c r="J53" s="50">
        <v>0</v>
      </c>
      <c r="K53" s="49">
        <f t="shared" si="3"/>
        <v>0</v>
      </c>
      <c r="L53" s="50">
        <v>0</v>
      </c>
      <c r="M53" s="49">
        <f t="shared" si="4"/>
        <v>0</v>
      </c>
      <c r="N53" s="50">
        <v>0</v>
      </c>
      <c r="O53" s="51">
        <f t="shared" si="1"/>
        <v>0</v>
      </c>
      <c r="P53" s="52">
        <f t="shared" si="5"/>
        <v>0</v>
      </c>
      <c r="Q53" s="49">
        <f t="shared" si="6"/>
        <v>0</v>
      </c>
      <c r="R53" s="52">
        <f t="shared" si="7"/>
        <v>0</v>
      </c>
      <c r="S53" s="53">
        <f t="shared" si="8"/>
        <v>0</v>
      </c>
    </row>
    <row r="54" spans="1:19" ht="12.75">
      <c r="A54" s="46">
        <v>36</v>
      </c>
      <c r="B54" s="64" t="s">
        <v>59</v>
      </c>
      <c r="C54" s="66">
        <v>58.481675392670155</v>
      </c>
      <c r="D54" s="47">
        <v>318</v>
      </c>
      <c r="E54" s="58">
        <v>73</v>
      </c>
      <c r="F54" s="94">
        <f t="shared" si="0"/>
        <v>22.955974842767297</v>
      </c>
      <c r="G54" s="96">
        <v>73</v>
      </c>
      <c r="H54" s="50">
        <v>0</v>
      </c>
      <c r="I54" s="49">
        <f t="shared" si="2"/>
        <v>0</v>
      </c>
      <c r="J54" s="50">
        <v>0</v>
      </c>
      <c r="K54" s="49">
        <f t="shared" si="3"/>
        <v>0</v>
      </c>
      <c r="L54" s="50">
        <v>0</v>
      </c>
      <c r="M54" s="49">
        <f t="shared" si="4"/>
        <v>0</v>
      </c>
      <c r="N54" s="50">
        <v>0</v>
      </c>
      <c r="O54" s="51">
        <f t="shared" si="1"/>
        <v>0</v>
      </c>
      <c r="P54" s="52">
        <f t="shared" si="5"/>
        <v>0</v>
      </c>
      <c r="Q54" s="49">
        <f t="shared" si="6"/>
        <v>0</v>
      </c>
      <c r="R54" s="52">
        <f t="shared" si="7"/>
        <v>0</v>
      </c>
      <c r="S54" s="53">
        <f t="shared" si="8"/>
        <v>0</v>
      </c>
    </row>
    <row r="55" spans="1:19" ht="12.75">
      <c r="A55" s="46">
        <v>37</v>
      </c>
      <c r="B55" s="64" t="s">
        <v>60</v>
      </c>
      <c r="C55" s="66">
        <v>59.73419540229885</v>
      </c>
      <c r="D55" s="47">
        <v>927</v>
      </c>
      <c r="E55" s="58">
        <v>290</v>
      </c>
      <c r="F55" s="94">
        <f t="shared" si="0"/>
        <v>31.283710895361384</v>
      </c>
      <c r="G55" s="96">
        <v>292</v>
      </c>
      <c r="H55" s="50">
        <v>7</v>
      </c>
      <c r="I55" s="49">
        <f t="shared" si="2"/>
        <v>2.3972602739726026</v>
      </c>
      <c r="J55" s="50">
        <v>0</v>
      </c>
      <c r="K55" s="49">
        <f t="shared" si="3"/>
        <v>0</v>
      </c>
      <c r="L55" s="50">
        <v>1</v>
      </c>
      <c r="M55" s="49">
        <f t="shared" si="4"/>
        <v>0.3424657534246575</v>
      </c>
      <c r="N55" s="50">
        <v>0</v>
      </c>
      <c r="O55" s="51">
        <f t="shared" si="1"/>
        <v>0</v>
      </c>
      <c r="P55" s="52">
        <f t="shared" si="5"/>
        <v>8</v>
      </c>
      <c r="Q55" s="49">
        <f t="shared" si="6"/>
        <v>2.73972602739726</v>
      </c>
      <c r="R55" s="52">
        <f t="shared" si="7"/>
        <v>1</v>
      </c>
      <c r="S55" s="53">
        <f t="shared" si="8"/>
        <v>0.3424657534246575</v>
      </c>
    </row>
    <row r="56" spans="1:19" ht="12.75">
      <c r="A56" s="46">
        <v>38</v>
      </c>
      <c r="B56" s="64" t="s">
        <v>61</v>
      </c>
      <c r="C56" s="66">
        <v>34.73818646232439</v>
      </c>
      <c r="D56" s="47">
        <v>556</v>
      </c>
      <c r="E56" s="58">
        <v>90</v>
      </c>
      <c r="F56" s="94">
        <f t="shared" si="0"/>
        <v>16.18705035971223</v>
      </c>
      <c r="G56" s="96">
        <v>92</v>
      </c>
      <c r="H56" s="50">
        <v>0</v>
      </c>
      <c r="I56" s="49">
        <f t="shared" si="2"/>
        <v>0</v>
      </c>
      <c r="J56" s="50">
        <v>0</v>
      </c>
      <c r="K56" s="49">
        <f t="shared" si="3"/>
        <v>0</v>
      </c>
      <c r="L56" s="50">
        <v>0</v>
      </c>
      <c r="M56" s="49">
        <f t="shared" si="4"/>
        <v>0</v>
      </c>
      <c r="N56" s="50">
        <v>0</v>
      </c>
      <c r="O56" s="51">
        <f t="shared" si="1"/>
        <v>0</v>
      </c>
      <c r="P56" s="52">
        <f t="shared" si="5"/>
        <v>0</v>
      </c>
      <c r="Q56" s="49">
        <f t="shared" si="6"/>
        <v>0</v>
      </c>
      <c r="R56" s="52">
        <f t="shared" si="7"/>
        <v>0</v>
      </c>
      <c r="S56" s="53">
        <f t="shared" si="8"/>
        <v>0</v>
      </c>
    </row>
    <row r="57" spans="1:19" ht="12.75">
      <c r="A57" s="46">
        <v>39</v>
      </c>
      <c r="B57" s="64" t="s">
        <v>62</v>
      </c>
      <c r="C57" s="66">
        <v>34</v>
      </c>
      <c r="D57" s="47">
        <v>123</v>
      </c>
      <c r="E57" s="58">
        <v>17</v>
      </c>
      <c r="F57" s="94">
        <f t="shared" si="0"/>
        <v>13.821138211382115</v>
      </c>
      <c r="G57" s="96">
        <v>17</v>
      </c>
      <c r="H57" s="50">
        <v>0</v>
      </c>
      <c r="I57" s="49">
        <f t="shared" si="2"/>
        <v>0</v>
      </c>
      <c r="J57" s="50">
        <v>0</v>
      </c>
      <c r="K57" s="49">
        <f t="shared" si="3"/>
        <v>0</v>
      </c>
      <c r="L57" s="50">
        <v>0</v>
      </c>
      <c r="M57" s="49">
        <f t="shared" si="4"/>
        <v>0</v>
      </c>
      <c r="N57" s="50">
        <v>0</v>
      </c>
      <c r="O57" s="51">
        <f t="shared" si="1"/>
        <v>0</v>
      </c>
      <c r="P57" s="52">
        <f t="shared" si="5"/>
        <v>0</v>
      </c>
      <c r="Q57" s="49">
        <f t="shared" si="6"/>
        <v>0</v>
      </c>
      <c r="R57" s="52">
        <f t="shared" si="7"/>
        <v>0</v>
      </c>
      <c r="S57" s="53">
        <f t="shared" si="8"/>
        <v>0</v>
      </c>
    </row>
    <row r="58" spans="1:19" ht="12.75">
      <c r="A58" s="46">
        <v>40</v>
      </c>
      <c r="B58" s="64" t="s">
        <v>63</v>
      </c>
      <c r="C58" s="66">
        <v>31</v>
      </c>
      <c r="D58" s="47">
        <v>396</v>
      </c>
      <c r="E58" s="58">
        <v>59</v>
      </c>
      <c r="F58" s="94">
        <f t="shared" si="0"/>
        <v>14.898989898989898</v>
      </c>
      <c r="G58" s="96">
        <v>59</v>
      </c>
      <c r="H58" s="50">
        <v>0</v>
      </c>
      <c r="I58" s="49">
        <f t="shared" si="2"/>
        <v>0</v>
      </c>
      <c r="J58" s="50">
        <v>0</v>
      </c>
      <c r="K58" s="49">
        <f t="shared" si="3"/>
        <v>0</v>
      </c>
      <c r="L58" s="50">
        <v>0</v>
      </c>
      <c r="M58" s="49">
        <f t="shared" si="4"/>
        <v>0</v>
      </c>
      <c r="N58" s="50">
        <v>0</v>
      </c>
      <c r="O58" s="51">
        <f t="shared" si="1"/>
        <v>0</v>
      </c>
      <c r="P58" s="52">
        <f t="shared" si="5"/>
        <v>0</v>
      </c>
      <c r="Q58" s="49">
        <f t="shared" si="6"/>
        <v>0</v>
      </c>
      <c r="R58" s="52">
        <f t="shared" si="7"/>
        <v>0</v>
      </c>
      <c r="S58" s="53">
        <f t="shared" si="8"/>
        <v>0</v>
      </c>
    </row>
    <row r="59" spans="1:19" ht="12.75">
      <c r="A59" s="46">
        <v>41</v>
      </c>
      <c r="B59" s="64" t="s">
        <v>64</v>
      </c>
      <c r="C59" s="66">
        <v>45</v>
      </c>
      <c r="D59" s="47">
        <v>696</v>
      </c>
      <c r="E59" s="58">
        <v>96</v>
      </c>
      <c r="F59" s="94">
        <f t="shared" si="0"/>
        <v>13.793103448275861</v>
      </c>
      <c r="G59" s="96">
        <v>96</v>
      </c>
      <c r="H59" s="50">
        <v>1</v>
      </c>
      <c r="I59" s="49">
        <f t="shared" si="2"/>
        <v>1.0416666666666665</v>
      </c>
      <c r="J59" s="50">
        <v>0</v>
      </c>
      <c r="K59" s="49">
        <f t="shared" si="3"/>
        <v>0</v>
      </c>
      <c r="L59" s="50">
        <v>1</v>
      </c>
      <c r="M59" s="49">
        <f t="shared" si="4"/>
        <v>1.0416666666666665</v>
      </c>
      <c r="N59" s="50">
        <v>0</v>
      </c>
      <c r="O59" s="51">
        <f t="shared" si="1"/>
        <v>0</v>
      </c>
      <c r="P59" s="52">
        <f t="shared" si="5"/>
        <v>2</v>
      </c>
      <c r="Q59" s="49">
        <f t="shared" si="6"/>
        <v>2.083333333333333</v>
      </c>
      <c r="R59" s="52">
        <f t="shared" si="7"/>
        <v>1</v>
      </c>
      <c r="S59" s="53">
        <f t="shared" si="8"/>
        <v>1.0416666666666665</v>
      </c>
    </row>
    <row r="60" spans="1:19" ht="12.75">
      <c r="A60" s="46">
        <v>42</v>
      </c>
      <c r="B60" s="64" t="s">
        <v>65</v>
      </c>
      <c r="C60" s="66">
        <v>41</v>
      </c>
      <c r="D60" s="47">
        <v>853</v>
      </c>
      <c r="E60" s="58">
        <v>106</v>
      </c>
      <c r="F60" s="94">
        <f t="shared" si="0"/>
        <v>12.42672919109027</v>
      </c>
      <c r="G60" s="96">
        <v>107</v>
      </c>
      <c r="H60" s="50">
        <v>2</v>
      </c>
      <c r="I60" s="49">
        <f t="shared" si="2"/>
        <v>1.8691588785046727</v>
      </c>
      <c r="J60" s="50">
        <v>0</v>
      </c>
      <c r="K60" s="49">
        <f t="shared" si="3"/>
        <v>0</v>
      </c>
      <c r="L60" s="50">
        <v>0</v>
      </c>
      <c r="M60" s="49">
        <f t="shared" si="4"/>
        <v>0</v>
      </c>
      <c r="N60" s="50">
        <v>0</v>
      </c>
      <c r="O60" s="51">
        <f t="shared" si="1"/>
        <v>0</v>
      </c>
      <c r="P60" s="52">
        <f t="shared" si="5"/>
        <v>2</v>
      </c>
      <c r="Q60" s="49">
        <f t="shared" si="6"/>
        <v>1.8691588785046727</v>
      </c>
      <c r="R60" s="52">
        <f t="shared" si="7"/>
        <v>0</v>
      </c>
      <c r="S60" s="53">
        <f t="shared" si="8"/>
        <v>0</v>
      </c>
    </row>
    <row r="61" spans="1:19" ht="12.75">
      <c r="A61" s="46">
        <v>43</v>
      </c>
      <c r="B61" s="64" t="s">
        <v>66</v>
      </c>
      <c r="C61" s="66">
        <v>57</v>
      </c>
      <c r="D61" s="47">
        <v>3885</v>
      </c>
      <c r="E61" s="58">
        <v>869</v>
      </c>
      <c r="F61" s="94">
        <f t="shared" si="0"/>
        <v>22.36808236808237</v>
      </c>
      <c r="G61" s="96">
        <v>860</v>
      </c>
      <c r="H61" s="50">
        <v>7</v>
      </c>
      <c r="I61" s="49">
        <f t="shared" si="2"/>
        <v>0.813953488372093</v>
      </c>
      <c r="J61" s="50">
        <v>4</v>
      </c>
      <c r="K61" s="49">
        <f t="shared" si="3"/>
        <v>0.46511627906976744</v>
      </c>
      <c r="L61" s="50">
        <v>1</v>
      </c>
      <c r="M61" s="49">
        <f t="shared" si="4"/>
        <v>0.11627906976744186</v>
      </c>
      <c r="N61" s="50">
        <v>0</v>
      </c>
      <c r="O61" s="51">
        <f t="shared" si="1"/>
        <v>0</v>
      </c>
      <c r="P61" s="52">
        <f t="shared" si="5"/>
        <v>12</v>
      </c>
      <c r="Q61" s="49">
        <f t="shared" si="6"/>
        <v>1.3953488372093024</v>
      </c>
      <c r="R61" s="52">
        <f t="shared" si="7"/>
        <v>1</v>
      </c>
      <c r="S61" s="53">
        <f t="shared" si="8"/>
        <v>0.11627906976744186</v>
      </c>
    </row>
    <row r="62" spans="1:19" ht="12.75">
      <c r="A62" s="46">
        <v>44</v>
      </c>
      <c r="B62" s="64" t="s">
        <v>67</v>
      </c>
      <c r="C62" s="66">
        <v>49</v>
      </c>
      <c r="D62" s="47">
        <v>1930</v>
      </c>
      <c r="E62" s="58">
        <v>302</v>
      </c>
      <c r="F62" s="94">
        <f t="shared" si="0"/>
        <v>15.647668393782382</v>
      </c>
      <c r="G62" s="96">
        <v>303</v>
      </c>
      <c r="H62" s="50">
        <v>2</v>
      </c>
      <c r="I62" s="49">
        <f t="shared" si="2"/>
        <v>0.6600660066006601</v>
      </c>
      <c r="J62" s="50">
        <v>1</v>
      </c>
      <c r="K62" s="49">
        <f t="shared" si="3"/>
        <v>0.33003300330033003</v>
      </c>
      <c r="L62" s="50">
        <v>1</v>
      </c>
      <c r="M62" s="49">
        <f t="shared" si="4"/>
        <v>0.33003300330033003</v>
      </c>
      <c r="N62" s="50">
        <v>0</v>
      </c>
      <c r="O62" s="51">
        <f t="shared" si="1"/>
        <v>0</v>
      </c>
      <c r="P62" s="52">
        <f t="shared" si="5"/>
        <v>4</v>
      </c>
      <c r="Q62" s="49">
        <f t="shared" si="6"/>
        <v>1.3201320132013201</v>
      </c>
      <c r="R62" s="52">
        <f t="shared" si="7"/>
        <v>1</v>
      </c>
      <c r="S62" s="53">
        <f t="shared" si="8"/>
        <v>0.33003300330033003</v>
      </c>
    </row>
    <row r="63" spans="1:19" ht="12.75">
      <c r="A63" s="46">
        <v>45</v>
      </c>
      <c r="B63" s="64" t="s">
        <v>68</v>
      </c>
      <c r="C63" s="66">
        <v>39</v>
      </c>
      <c r="D63" s="47">
        <v>1086</v>
      </c>
      <c r="E63" s="58">
        <v>198</v>
      </c>
      <c r="F63" s="94">
        <f t="shared" si="0"/>
        <v>18.23204419889503</v>
      </c>
      <c r="G63" s="96">
        <v>201</v>
      </c>
      <c r="H63" s="50">
        <v>0</v>
      </c>
      <c r="I63" s="49">
        <f t="shared" si="2"/>
        <v>0</v>
      </c>
      <c r="J63" s="50">
        <v>1</v>
      </c>
      <c r="K63" s="49">
        <f t="shared" si="3"/>
        <v>0.4975124378109453</v>
      </c>
      <c r="L63" s="50">
        <v>0</v>
      </c>
      <c r="M63" s="49">
        <f t="shared" si="4"/>
        <v>0</v>
      </c>
      <c r="N63" s="50">
        <v>0</v>
      </c>
      <c r="O63" s="51">
        <f t="shared" si="1"/>
        <v>0</v>
      </c>
      <c r="P63" s="52">
        <f t="shared" si="5"/>
        <v>1</v>
      </c>
      <c r="Q63" s="49">
        <f t="shared" si="6"/>
        <v>0.4975124378109453</v>
      </c>
      <c r="R63" s="52">
        <f t="shared" si="7"/>
        <v>0</v>
      </c>
      <c r="S63" s="53">
        <f t="shared" si="8"/>
        <v>0</v>
      </c>
    </row>
    <row r="64" spans="1:19" ht="12.75">
      <c r="A64" s="46">
        <v>46</v>
      </c>
      <c r="B64" s="64" t="s">
        <v>69</v>
      </c>
      <c r="C64" s="66">
        <v>40</v>
      </c>
      <c r="D64" s="47">
        <v>694</v>
      </c>
      <c r="E64" s="58">
        <v>134</v>
      </c>
      <c r="F64" s="94">
        <f t="shared" si="0"/>
        <v>19.30835734870317</v>
      </c>
      <c r="G64" s="96">
        <v>133</v>
      </c>
      <c r="H64" s="50">
        <v>0</v>
      </c>
      <c r="I64" s="49">
        <f t="shared" si="2"/>
        <v>0</v>
      </c>
      <c r="J64" s="50">
        <v>0</v>
      </c>
      <c r="K64" s="49">
        <f t="shared" si="3"/>
        <v>0</v>
      </c>
      <c r="L64" s="50">
        <v>0</v>
      </c>
      <c r="M64" s="49">
        <f t="shared" si="4"/>
        <v>0</v>
      </c>
      <c r="N64" s="50">
        <v>0</v>
      </c>
      <c r="O64" s="51">
        <f t="shared" si="1"/>
        <v>0</v>
      </c>
      <c r="P64" s="52">
        <f t="shared" si="5"/>
        <v>0</v>
      </c>
      <c r="Q64" s="49">
        <f t="shared" si="6"/>
        <v>0</v>
      </c>
      <c r="R64" s="52">
        <f t="shared" si="7"/>
        <v>0</v>
      </c>
      <c r="S64" s="53">
        <f t="shared" si="8"/>
        <v>0</v>
      </c>
    </row>
    <row r="65" spans="1:19" ht="12.75">
      <c r="A65" s="46">
        <v>47</v>
      </c>
      <c r="B65" s="64" t="s">
        <v>70</v>
      </c>
      <c r="C65" s="66">
        <v>39.784946236559136</v>
      </c>
      <c r="D65" s="47">
        <v>645</v>
      </c>
      <c r="E65" s="58">
        <v>118</v>
      </c>
      <c r="F65" s="94">
        <f t="shared" si="0"/>
        <v>18.294573643410853</v>
      </c>
      <c r="G65" s="96">
        <v>117</v>
      </c>
      <c r="H65" s="50">
        <v>2</v>
      </c>
      <c r="I65" s="49">
        <f t="shared" si="2"/>
        <v>1.7094017094017095</v>
      </c>
      <c r="J65" s="50">
        <v>0</v>
      </c>
      <c r="K65" s="49">
        <f t="shared" si="3"/>
        <v>0</v>
      </c>
      <c r="L65" s="50">
        <v>0</v>
      </c>
      <c r="M65" s="49">
        <f t="shared" si="4"/>
        <v>0</v>
      </c>
      <c r="N65" s="50">
        <v>0</v>
      </c>
      <c r="O65" s="51">
        <f t="shared" si="1"/>
        <v>0</v>
      </c>
      <c r="P65" s="52">
        <f t="shared" si="5"/>
        <v>2</v>
      </c>
      <c r="Q65" s="49">
        <f t="shared" si="6"/>
        <v>1.7094017094017095</v>
      </c>
      <c r="R65" s="52">
        <f t="shared" si="7"/>
        <v>0</v>
      </c>
      <c r="S65" s="53">
        <f t="shared" si="8"/>
        <v>0</v>
      </c>
    </row>
    <row r="66" spans="1:19" ht="12.75">
      <c r="A66" s="46">
        <v>48</v>
      </c>
      <c r="B66" s="64" t="s">
        <v>71</v>
      </c>
      <c r="C66" s="66">
        <v>30.2196787889976</v>
      </c>
      <c r="D66" s="47">
        <v>1007</v>
      </c>
      <c r="E66" s="58">
        <v>178</v>
      </c>
      <c r="F66" s="94">
        <f t="shared" si="0"/>
        <v>17.676266137040713</v>
      </c>
      <c r="G66" s="96">
        <v>176</v>
      </c>
      <c r="H66" s="50">
        <v>0</v>
      </c>
      <c r="I66" s="49">
        <f t="shared" si="2"/>
        <v>0</v>
      </c>
      <c r="J66" s="50">
        <v>0</v>
      </c>
      <c r="K66" s="49">
        <f t="shared" si="3"/>
        <v>0</v>
      </c>
      <c r="L66" s="50">
        <v>0</v>
      </c>
      <c r="M66" s="49">
        <f t="shared" si="4"/>
        <v>0</v>
      </c>
      <c r="N66" s="50">
        <v>0</v>
      </c>
      <c r="O66" s="51">
        <f t="shared" si="1"/>
        <v>0</v>
      </c>
      <c r="P66" s="52">
        <f t="shared" si="5"/>
        <v>0</v>
      </c>
      <c r="Q66" s="49">
        <f t="shared" si="6"/>
        <v>0</v>
      </c>
      <c r="R66" s="52">
        <f t="shared" si="7"/>
        <v>0</v>
      </c>
      <c r="S66" s="53">
        <f t="shared" si="8"/>
        <v>0</v>
      </c>
    </row>
    <row r="67" spans="1:19" ht="12.75">
      <c r="A67" s="46">
        <v>49</v>
      </c>
      <c r="B67" s="64" t="s">
        <v>72</v>
      </c>
      <c r="C67" s="66">
        <v>49.09346945960218</v>
      </c>
      <c r="D67" s="47">
        <v>3083</v>
      </c>
      <c r="E67" s="58">
        <v>474</v>
      </c>
      <c r="F67" s="94">
        <f t="shared" si="0"/>
        <v>15.37463509568602</v>
      </c>
      <c r="G67" s="96">
        <v>472</v>
      </c>
      <c r="H67" s="50">
        <v>6</v>
      </c>
      <c r="I67" s="49">
        <f t="shared" si="2"/>
        <v>1.2711864406779663</v>
      </c>
      <c r="J67" s="50">
        <v>0</v>
      </c>
      <c r="K67" s="49">
        <f t="shared" si="3"/>
        <v>0</v>
      </c>
      <c r="L67" s="50">
        <v>1</v>
      </c>
      <c r="M67" s="49">
        <f t="shared" si="4"/>
        <v>0.211864406779661</v>
      </c>
      <c r="N67" s="50">
        <v>0</v>
      </c>
      <c r="O67" s="51">
        <f t="shared" si="1"/>
        <v>0</v>
      </c>
      <c r="P67" s="52">
        <f t="shared" si="5"/>
        <v>7</v>
      </c>
      <c r="Q67" s="49">
        <f t="shared" si="6"/>
        <v>1.4830508474576272</v>
      </c>
      <c r="R67" s="52">
        <f t="shared" si="7"/>
        <v>1</v>
      </c>
      <c r="S67" s="53">
        <f t="shared" si="8"/>
        <v>0.211864406779661</v>
      </c>
    </row>
    <row r="68" spans="1:19" ht="12.75">
      <c r="A68" s="46">
        <v>50</v>
      </c>
      <c r="B68" s="64" t="s">
        <v>73</v>
      </c>
      <c r="C68" s="66">
        <v>46.724890829694324</v>
      </c>
      <c r="D68" s="47">
        <v>511</v>
      </c>
      <c r="E68" s="58">
        <v>133</v>
      </c>
      <c r="F68" s="94">
        <f t="shared" si="0"/>
        <v>26.027397260273972</v>
      </c>
      <c r="G68" s="96">
        <v>130</v>
      </c>
      <c r="H68" s="50">
        <v>1</v>
      </c>
      <c r="I68" s="49">
        <f t="shared" si="2"/>
        <v>0.7692307692307693</v>
      </c>
      <c r="J68" s="50">
        <v>0</v>
      </c>
      <c r="K68" s="49">
        <f t="shared" si="3"/>
        <v>0</v>
      </c>
      <c r="L68" s="50">
        <v>0</v>
      </c>
      <c r="M68" s="49">
        <f t="shared" si="4"/>
        <v>0</v>
      </c>
      <c r="N68" s="50">
        <v>0</v>
      </c>
      <c r="O68" s="51">
        <f t="shared" si="1"/>
        <v>0</v>
      </c>
      <c r="P68" s="52">
        <f t="shared" si="5"/>
        <v>1</v>
      </c>
      <c r="Q68" s="49">
        <f t="shared" si="6"/>
        <v>0.7692307692307693</v>
      </c>
      <c r="R68" s="52">
        <f t="shared" si="7"/>
        <v>0</v>
      </c>
      <c r="S68" s="53">
        <f t="shared" si="8"/>
        <v>0</v>
      </c>
    </row>
    <row r="69" spans="1:19" ht="12.75">
      <c r="A69" s="46">
        <v>51</v>
      </c>
      <c r="B69" s="64" t="s">
        <v>74</v>
      </c>
      <c r="C69" s="66">
        <v>61.27252841314375</v>
      </c>
      <c r="D69" s="47">
        <v>4910</v>
      </c>
      <c r="E69" s="58">
        <v>1186</v>
      </c>
      <c r="F69" s="94">
        <f t="shared" si="0"/>
        <v>24.15478615071283</v>
      </c>
      <c r="G69" s="96">
        <v>1180</v>
      </c>
      <c r="H69" s="50">
        <v>5</v>
      </c>
      <c r="I69" s="49">
        <f t="shared" si="2"/>
        <v>0.423728813559322</v>
      </c>
      <c r="J69" s="50">
        <v>1</v>
      </c>
      <c r="K69" s="49">
        <f t="shared" si="3"/>
        <v>0.0847457627118644</v>
      </c>
      <c r="L69" s="50">
        <v>0</v>
      </c>
      <c r="M69" s="49">
        <f t="shared" si="4"/>
        <v>0</v>
      </c>
      <c r="N69" s="50">
        <v>0</v>
      </c>
      <c r="O69" s="51">
        <f t="shared" si="1"/>
        <v>0</v>
      </c>
      <c r="P69" s="52">
        <f t="shared" si="5"/>
        <v>6</v>
      </c>
      <c r="Q69" s="49">
        <f t="shared" si="6"/>
        <v>0.5084745762711864</v>
      </c>
      <c r="R69" s="52">
        <f t="shared" si="7"/>
        <v>0</v>
      </c>
      <c r="S69" s="53">
        <f t="shared" si="8"/>
        <v>0</v>
      </c>
    </row>
    <row r="70" spans="1:19" ht="12.75">
      <c r="A70" s="46">
        <v>52</v>
      </c>
      <c r="B70" s="64" t="s">
        <v>75</v>
      </c>
      <c r="C70" s="66">
        <v>30.708341790135986</v>
      </c>
      <c r="D70" s="47">
        <v>1667</v>
      </c>
      <c r="E70" s="58">
        <v>169</v>
      </c>
      <c r="F70" s="94">
        <f t="shared" si="0"/>
        <v>10.137972405518896</v>
      </c>
      <c r="G70" s="96">
        <v>170</v>
      </c>
      <c r="H70" s="50">
        <v>1</v>
      </c>
      <c r="I70" s="49">
        <f t="shared" si="2"/>
        <v>0.5882352941176471</v>
      </c>
      <c r="J70" s="50">
        <v>0</v>
      </c>
      <c r="K70" s="49">
        <f t="shared" si="3"/>
        <v>0</v>
      </c>
      <c r="L70" s="50">
        <v>1</v>
      </c>
      <c r="M70" s="49">
        <f t="shared" si="4"/>
        <v>0.5882352941176471</v>
      </c>
      <c r="N70" s="50">
        <v>0</v>
      </c>
      <c r="O70" s="51">
        <f t="shared" si="1"/>
        <v>0</v>
      </c>
      <c r="P70" s="52">
        <f t="shared" si="5"/>
        <v>2</v>
      </c>
      <c r="Q70" s="49">
        <f t="shared" si="6"/>
        <v>1.1764705882352942</v>
      </c>
      <c r="R70" s="52">
        <f t="shared" si="7"/>
        <v>1</v>
      </c>
      <c r="S70" s="53">
        <f t="shared" si="8"/>
        <v>0.5882352941176471</v>
      </c>
    </row>
    <row r="71" spans="1:19" ht="12.75">
      <c r="A71" s="46">
        <v>53</v>
      </c>
      <c r="B71" s="64" t="s">
        <v>76</v>
      </c>
      <c r="C71" s="66">
        <v>32.63009845288326</v>
      </c>
      <c r="D71" s="47">
        <v>130</v>
      </c>
      <c r="E71" s="58">
        <v>19</v>
      </c>
      <c r="F71" s="94">
        <f t="shared" si="0"/>
        <v>14.615384615384617</v>
      </c>
      <c r="G71" s="96">
        <v>19</v>
      </c>
      <c r="H71" s="50">
        <v>0</v>
      </c>
      <c r="I71" s="49">
        <f t="shared" si="2"/>
        <v>0</v>
      </c>
      <c r="J71" s="50">
        <v>0</v>
      </c>
      <c r="K71" s="49">
        <f t="shared" si="3"/>
        <v>0</v>
      </c>
      <c r="L71" s="50">
        <v>0</v>
      </c>
      <c r="M71" s="49">
        <f t="shared" si="4"/>
        <v>0</v>
      </c>
      <c r="N71" s="50">
        <v>0</v>
      </c>
      <c r="O71" s="51">
        <f t="shared" si="1"/>
        <v>0</v>
      </c>
      <c r="P71" s="52">
        <f t="shared" si="5"/>
        <v>0</v>
      </c>
      <c r="Q71" s="49">
        <f t="shared" si="6"/>
        <v>0</v>
      </c>
      <c r="R71" s="52">
        <f t="shared" si="7"/>
        <v>0</v>
      </c>
      <c r="S71" s="53">
        <f t="shared" si="8"/>
        <v>0</v>
      </c>
    </row>
    <row r="72" spans="1:19" ht="12.75">
      <c r="A72" s="46">
        <v>54</v>
      </c>
      <c r="B72" s="64" t="s">
        <v>77</v>
      </c>
      <c r="C72" s="66">
        <v>30.141113048993184</v>
      </c>
      <c r="D72" s="47">
        <v>2766</v>
      </c>
      <c r="E72" s="58">
        <v>137</v>
      </c>
      <c r="F72" s="94">
        <f t="shared" si="0"/>
        <v>4.953000723065799</v>
      </c>
      <c r="G72" s="96">
        <v>137</v>
      </c>
      <c r="H72" s="50">
        <v>2</v>
      </c>
      <c r="I72" s="49">
        <f t="shared" si="2"/>
        <v>1.4598540145985401</v>
      </c>
      <c r="J72" s="50">
        <v>0</v>
      </c>
      <c r="K72" s="49">
        <f t="shared" si="3"/>
        <v>0</v>
      </c>
      <c r="L72" s="50">
        <v>0</v>
      </c>
      <c r="M72" s="49">
        <f t="shared" si="4"/>
        <v>0</v>
      </c>
      <c r="N72" s="50">
        <v>0</v>
      </c>
      <c r="O72" s="51">
        <f t="shared" si="1"/>
        <v>0</v>
      </c>
      <c r="P72" s="52">
        <f t="shared" si="5"/>
        <v>2</v>
      </c>
      <c r="Q72" s="49">
        <f t="shared" si="6"/>
        <v>1.4598540145985401</v>
      </c>
      <c r="R72" s="52">
        <f t="shared" si="7"/>
        <v>0</v>
      </c>
      <c r="S72" s="53">
        <f t="shared" si="8"/>
        <v>0</v>
      </c>
    </row>
    <row r="73" spans="1:19" ht="12.75">
      <c r="A73" s="46">
        <v>55</v>
      </c>
      <c r="B73" s="64" t="s">
        <v>78</v>
      </c>
      <c r="C73" s="66">
        <v>31.376518218623485</v>
      </c>
      <c r="D73" s="47">
        <v>173</v>
      </c>
      <c r="E73" s="58">
        <v>9</v>
      </c>
      <c r="F73" s="94">
        <f t="shared" si="0"/>
        <v>5.202312138728324</v>
      </c>
      <c r="G73" s="96">
        <v>9</v>
      </c>
      <c r="H73" s="50">
        <v>0</v>
      </c>
      <c r="I73" s="49">
        <f t="shared" si="2"/>
        <v>0</v>
      </c>
      <c r="J73" s="50">
        <v>1</v>
      </c>
      <c r="K73" s="49">
        <f t="shared" si="3"/>
        <v>11.11111111111111</v>
      </c>
      <c r="L73" s="50">
        <v>0</v>
      </c>
      <c r="M73" s="49">
        <f t="shared" si="4"/>
        <v>0</v>
      </c>
      <c r="N73" s="50">
        <v>0</v>
      </c>
      <c r="O73" s="51">
        <f t="shared" si="1"/>
        <v>0</v>
      </c>
      <c r="P73" s="52">
        <f t="shared" si="5"/>
        <v>1</v>
      </c>
      <c r="Q73" s="49">
        <f t="shared" si="6"/>
        <v>11.11111111111111</v>
      </c>
      <c r="R73" s="52">
        <f t="shared" si="7"/>
        <v>0</v>
      </c>
      <c r="S73" s="53">
        <f t="shared" si="8"/>
        <v>0</v>
      </c>
    </row>
    <row r="74" spans="1:19" ht="12.75">
      <c r="A74" s="46">
        <v>56</v>
      </c>
      <c r="B74" s="64" t="s">
        <v>79</v>
      </c>
      <c r="C74" s="66">
        <v>35.785953177257525</v>
      </c>
      <c r="D74" s="47">
        <v>872</v>
      </c>
      <c r="E74" s="58">
        <v>116</v>
      </c>
      <c r="F74" s="94">
        <f t="shared" si="0"/>
        <v>13.302752293577983</v>
      </c>
      <c r="G74" s="96">
        <v>113</v>
      </c>
      <c r="H74" s="50">
        <v>0</v>
      </c>
      <c r="I74" s="49">
        <f t="shared" si="2"/>
        <v>0</v>
      </c>
      <c r="J74" s="50">
        <v>0</v>
      </c>
      <c r="K74" s="49">
        <f t="shared" si="3"/>
        <v>0</v>
      </c>
      <c r="L74" s="50">
        <v>0</v>
      </c>
      <c r="M74" s="49">
        <f t="shared" si="4"/>
        <v>0</v>
      </c>
      <c r="N74" s="50">
        <v>0</v>
      </c>
      <c r="O74" s="51">
        <f t="shared" si="1"/>
        <v>0</v>
      </c>
      <c r="P74" s="52">
        <f t="shared" si="5"/>
        <v>0</v>
      </c>
      <c r="Q74" s="49">
        <f t="shared" si="6"/>
        <v>0</v>
      </c>
      <c r="R74" s="52">
        <f t="shared" si="7"/>
        <v>0</v>
      </c>
      <c r="S74" s="53">
        <f t="shared" si="8"/>
        <v>0</v>
      </c>
    </row>
    <row r="75" spans="1:19" ht="12.75">
      <c r="A75" s="46">
        <v>57</v>
      </c>
      <c r="B75" s="64" t="s">
        <v>80</v>
      </c>
      <c r="C75" s="66">
        <v>61.380604626494225</v>
      </c>
      <c r="D75" s="47">
        <v>5221</v>
      </c>
      <c r="E75" s="58">
        <v>277</v>
      </c>
      <c r="F75" s="94">
        <f aca="true" t="shared" si="9" ref="F75:F141">+(E75/D75)*100</f>
        <v>5.305497031220073</v>
      </c>
      <c r="G75" s="96">
        <v>277</v>
      </c>
      <c r="H75" s="50">
        <v>2</v>
      </c>
      <c r="I75" s="49">
        <f t="shared" si="2"/>
        <v>0.7220216606498195</v>
      </c>
      <c r="J75" s="50">
        <v>0</v>
      </c>
      <c r="K75" s="49">
        <f t="shared" si="3"/>
        <v>0</v>
      </c>
      <c r="L75" s="50">
        <v>1</v>
      </c>
      <c r="M75" s="49">
        <f t="shared" si="4"/>
        <v>0.36101083032490977</v>
      </c>
      <c r="N75" s="50">
        <v>0</v>
      </c>
      <c r="O75" s="51">
        <f aca="true" t="shared" si="10" ref="O75:O141">+(N75/$G75)*100</f>
        <v>0</v>
      </c>
      <c r="P75" s="52">
        <f t="shared" si="5"/>
        <v>3</v>
      </c>
      <c r="Q75" s="49">
        <f t="shared" si="6"/>
        <v>1.083032490974729</v>
      </c>
      <c r="R75" s="52">
        <f t="shared" si="7"/>
        <v>1</v>
      </c>
      <c r="S75" s="53">
        <f t="shared" si="8"/>
        <v>0.36101083032490977</v>
      </c>
    </row>
    <row r="76" spans="1:19" ht="12.75">
      <c r="A76" s="46">
        <v>58</v>
      </c>
      <c r="B76" s="64" t="s">
        <v>81</v>
      </c>
      <c r="C76" s="66">
        <v>42.33995584988963</v>
      </c>
      <c r="D76" s="47">
        <v>782</v>
      </c>
      <c r="E76" s="58">
        <v>160</v>
      </c>
      <c r="F76" s="94">
        <f t="shared" si="9"/>
        <v>20.460358056265985</v>
      </c>
      <c r="G76" s="96">
        <v>158</v>
      </c>
      <c r="H76" s="50">
        <v>2</v>
      </c>
      <c r="I76" s="49">
        <f aca="true" t="shared" si="11" ref="I76:I142">+(H76/$G76)*100</f>
        <v>1.2658227848101267</v>
      </c>
      <c r="J76" s="50">
        <v>0</v>
      </c>
      <c r="K76" s="49">
        <f aca="true" t="shared" si="12" ref="K76:K142">+(J76/$G76)*100</f>
        <v>0</v>
      </c>
      <c r="L76" s="50">
        <v>1</v>
      </c>
      <c r="M76" s="49">
        <f aca="true" t="shared" si="13" ref="M76:M142">+(L76/$G76)*100</f>
        <v>0.6329113924050633</v>
      </c>
      <c r="N76" s="50">
        <v>0</v>
      </c>
      <c r="O76" s="51">
        <f t="shared" si="10"/>
        <v>0</v>
      </c>
      <c r="P76" s="52">
        <f t="shared" si="5"/>
        <v>3</v>
      </c>
      <c r="Q76" s="49">
        <f aca="true" t="shared" si="14" ref="Q76:Q142">+(P76/$G76)*100</f>
        <v>1.89873417721519</v>
      </c>
      <c r="R76" s="52">
        <f t="shared" si="7"/>
        <v>1</v>
      </c>
      <c r="S76" s="53">
        <f aca="true" t="shared" si="15" ref="S76:S142">+(R76/$G76)*100</f>
        <v>0.6329113924050633</v>
      </c>
    </row>
    <row r="77" spans="1:19" ht="12.75">
      <c r="A77" s="46">
        <v>59</v>
      </c>
      <c r="B77" s="64" t="s">
        <v>82</v>
      </c>
      <c r="C77" s="66">
        <v>41.48632580261593</v>
      </c>
      <c r="D77" s="47">
        <v>3836</v>
      </c>
      <c r="E77" s="58">
        <v>842</v>
      </c>
      <c r="F77" s="94">
        <f t="shared" si="9"/>
        <v>21.949947862356623</v>
      </c>
      <c r="G77" s="96">
        <v>819</v>
      </c>
      <c r="H77" s="50">
        <v>0</v>
      </c>
      <c r="I77" s="49">
        <f t="shared" si="11"/>
        <v>0</v>
      </c>
      <c r="J77" s="50">
        <v>1</v>
      </c>
      <c r="K77" s="49">
        <f t="shared" si="12"/>
        <v>0.1221001221001221</v>
      </c>
      <c r="L77" s="50">
        <v>1</v>
      </c>
      <c r="M77" s="49">
        <f t="shared" si="13"/>
        <v>0.1221001221001221</v>
      </c>
      <c r="N77" s="50">
        <v>0</v>
      </c>
      <c r="O77" s="51">
        <f t="shared" si="10"/>
        <v>0</v>
      </c>
      <c r="P77" s="52">
        <f t="shared" si="5"/>
        <v>2</v>
      </c>
      <c r="Q77" s="49">
        <f t="shared" si="14"/>
        <v>0.2442002442002442</v>
      </c>
      <c r="R77" s="52">
        <f t="shared" si="7"/>
        <v>1</v>
      </c>
      <c r="S77" s="53">
        <f t="shared" si="15"/>
        <v>0.1221001221001221</v>
      </c>
    </row>
    <row r="78" spans="1:19" ht="12.75">
      <c r="A78" s="46">
        <v>60</v>
      </c>
      <c r="B78" s="64" t="s">
        <v>83</v>
      </c>
      <c r="C78" s="66">
        <v>30.605226960110045</v>
      </c>
      <c r="D78" s="47">
        <v>1571</v>
      </c>
      <c r="E78" s="58">
        <v>152</v>
      </c>
      <c r="F78" s="94">
        <f t="shared" si="9"/>
        <v>9.67536600891152</v>
      </c>
      <c r="G78" s="96">
        <v>150</v>
      </c>
      <c r="H78" s="50">
        <v>2</v>
      </c>
      <c r="I78" s="49">
        <f t="shared" si="11"/>
        <v>1.3333333333333335</v>
      </c>
      <c r="J78" s="50">
        <v>0</v>
      </c>
      <c r="K78" s="49">
        <f t="shared" si="12"/>
        <v>0</v>
      </c>
      <c r="L78" s="50">
        <v>0</v>
      </c>
      <c r="M78" s="49">
        <f t="shared" si="13"/>
        <v>0</v>
      </c>
      <c r="N78" s="50">
        <v>0</v>
      </c>
      <c r="O78" s="51">
        <f t="shared" si="10"/>
        <v>0</v>
      </c>
      <c r="P78" s="52">
        <f t="shared" si="5"/>
        <v>2</v>
      </c>
      <c r="Q78" s="49">
        <f t="shared" si="14"/>
        <v>1.3333333333333335</v>
      </c>
      <c r="R78" s="52">
        <f t="shared" si="7"/>
        <v>0</v>
      </c>
      <c r="S78" s="53">
        <f t="shared" si="15"/>
        <v>0</v>
      </c>
    </row>
    <row r="79" spans="1:19" ht="12.75">
      <c r="A79" s="46">
        <v>61</v>
      </c>
      <c r="B79" s="64" t="s">
        <v>84</v>
      </c>
      <c r="C79" s="66">
        <v>40.467753366406804</v>
      </c>
      <c r="D79" s="47">
        <v>515</v>
      </c>
      <c r="E79" s="58">
        <v>66</v>
      </c>
      <c r="F79" s="94">
        <f t="shared" si="9"/>
        <v>12.815533980582524</v>
      </c>
      <c r="G79" s="96">
        <v>65</v>
      </c>
      <c r="H79" s="50">
        <v>0</v>
      </c>
      <c r="I79" s="49">
        <f t="shared" si="11"/>
        <v>0</v>
      </c>
      <c r="J79" s="50">
        <v>0</v>
      </c>
      <c r="K79" s="49">
        <f t="shared" si="12"/>
        <v>0</v>
      </c>
      <c r="L79" s="50">
        <v>0</v>
      </c>
      <c r="M79" s="49">
        <f t="shared" si="13"/>
        <v>0</v>
      </c>
      <c r="N79" s="50">
        <v>0</v>
      </c>
      <c r="O79" s="51">
        <f t="shared" si="10"/>
        <v>0</v>
      </c>
      <c r="P79" s="52">
        <f t="shared" si="5"/>
        <v>0</v>
      </c>
      <c r="Q79" s="49">
        <f t="shared" si="14"/>
        <v>0</v>
      </c>
      <c r="R79" s="52">
        <f t="shared" si="7"/>
        <v>0</v>
      </c>
      <c r="S79" s="53">
        <f t="shared" si="15"/>
        <v>0</v>
      </c>
    </row>
    <row r="80" spans="1:19" ht="12.75">
      <c r="A80" s="46">
        <v>62</v>
      </c>
      <c r="B80" s="64" t="s">
        <v>85</v>
      </c>
      <c r="C80" s="66">
        <v>52.36958745311967</v>
      </c>
      <c r="D80" s="47">
        <v>3675</v>
      </c>
      <c r="E80" s="58">
        <v>824</v>
      </c>
      <c r="F80" s="94">
        <f t="shared" si="9"/>
        <v>22.421768707482993</v>
      </c>
      <c r="G80" s="96">
        <v>826</v>
      </c>
      <c r="H80" s="50">
        <v>6</v>
      </c>
      <c r="I80" s="49">
        <f t="shared" si="11"/>
        <v>0.7263922518159807</v>
      </c>
      <c r="J80" s="50">
        <v>4</v>
      </c>
      <c r="K80" s="49">
        <f t="shared" si="12"/>
        <v>0.48426150121065376</v>
      </c>
      <c r="L80" s="50">
        <v>3</v>
      </c>
      <c r="M80" s="49">
        <f t="shared" si="13"/>
        <v>0.36319612590799033</v>
      </c>
      <c r="N80" s="50">
        <v>0</v>
      </c>
      <c r="O80" s="51">
        <f t="shared" si="10"/>
        <v>0</v>
      </c>
      <c r="P80" s="52">
        <f t="shared" si="5"/>
        <v>13</v>
      </c>
      <c r="Q80" s="49">
        <f t="shared" si="14"/>
        <v>1.573849878934625</v>
      </c>
      <c r="R80" s="52">
        <f t="shared" si="7"/>
        <v>3</v>
      </c>
      <c r="S80" s="53">
        <f t="shared" si="15"/>
        <v>0.36319612590799033</v>
      </c>
    </row>
    <row r="81" spans="1:19" ht="12.75">
      <c r="A81" s="46">
        <v>63</v>
      </c>
      <c r="B81" s="64" t="s">
        <v>86</v>
      </c>
      <c r="C81" s="66">
        <v>42.73381294964029</v>
      </c>
      <c r="D81" s="47">
        <v>130</v>
      </c>
      <c r="E81" s="58">
        <v>16</v>
      </c>
      <c r="F81" s="94">
        <f t="shared" si="9"/>
        <v>12.307692307692308</v>
      </c>
      <c r="G81" s="96">
        <v>16</v>
      </c>
      <c r="H81" s="50">
        <v>0</v>
      </c>
      <c r="I81" s="49">
        <f t="shared" si="11"/>
        <v>0</v>
      </c>
      <c r="J81" s="50">
        <v>0</v>
      </c>
      <c r="K81" s="49">
        <f t="shared" si="12"/>
        <v>0</v>
      </c>
      <c r="L81" s="50">
        <v>0</v>
      </c>
      <c r="M81" s="49">
        <f t="shared" si="13"/>
        <v>0</v>
      </c>
      <c r="N81" s="50">
        <v>0</v>
      </c>
      <c r="O81" s="51">
        <f t="shared" si="10"/>
        <v>0</v>
      </c>
      <c r="P81" s="52">
        <f t="shared" si="5"/>
        <v>0</v>
      </c>
      <c r="Q81" s="49">
        <f t="shared" si="14"/>
        <v>0</v>
      </c>
      <c r="R81" s="52">
        <f t="shared" si="7"/>
        <v>0</v>
      </c>
      <c r="S81" s="53">
        <f t="shared" si="15"/>
        <v>0</v>
      </c>
    </row>
    <row r="82" spans="1:19" ht="12.75">
      <c r="A82" s="46">
        <v>64</v>
      </c>
      <c r="B82" s="64" t="s">
        <v>87</v>
      </c>
      <c r="C82" s="66">
        <v>62.824816365216016</v>
      </c>
      <c r="D82" s="47">
        <v>12134</v>
      </c>
      <c r="E82" s="48">
        <v>6072</v>
      </c>
      <c r="F82" s="94">
        <f t="shared" si="9"/>
        <v>50.04120652711389</v>
      </c>
      <c r="G82" s="96">
        <v>6186</v>
      </c>
      <c r="H82" s="50">
        <v>163</v>
      </c>
      <c r="I82" s="49">
        <f t="shared" si="11"/>
        <v>2.634982217911413</v>
      </c>
      <c r="J82" s="50">
        <v>59</v>
      </c>
      <c r="K82" s="49">
        <f t="shared" si="12"/>
        <v>0.9537665696734562</v>
      </c>
      <c r="L82" s="50">
        <f>19+17</f>
        <v>36</v>
      </c>
      <c r="M82" s="49">
        <f t="shared" si="13"/>
        <v>0.5819592628516004</v>
      </c>
      <c r="N82" s="50">
        <v>2</v>
      </c>
      <c r="O82" s="51">
        <f t="shared" si="10"/>
        <v>0.032331070158422244</v>
      </c>
      <c r="P82" s="52">
        <f t="shared" si="5"/>
        <v>260</v>
      </c>
      <c r="Q82" s="49">
        <f t="shared" si="14"/>
        <v>4.203039120594892</v>
      </c>
      <c r="R82" s="52">
        <f t="shared" si="7"/>
        <v>38</v>
      </c>
      <c r="S82" s="53">
        <f t="shared" si="15"/>
        <v>0.6142903330100227</v>
      </c>
    </row>
    <row r="83" spans="1:19" ht="12.75">
      <c r="A83" s="46">
        <v>65</v>
      </c>
      <c r="B83" s="64" t="s">
        <v>88</v>
      </c>
      <c r="C83" s="66">
        <v>42.95125164690382</v>
      </c>
      <c r="D83" s="47">
        <v>134</v>
      </c>
      <c r="E83" s="58">
        <v>6</v>
      </c>
      <c r="F83" s="94">
        <f t="shared" si="9"/>
        <v>4.477611940298507</v>
      </c>
      <c r="G83" s="104">
        <v>6</v>
      </c>
      <c r="H83" s="50">
        <v>0</v>
      </c>
      <c r="I83" s="49">
        <f t="shared" si="11"/>
        <v>0</v>
      </c>
      <c r="J83" s="50">
        <v>0</v>
      </c>
      <c r="K83" s="49">
        <f t="shared" si="12"/>
        <v>0</v>
      </c>
      <c r="L83" s="50">
        <v>0</v>
      </c>
      <c r="M83" s="49">
        <f t="shared" si="13"/>
        <v>0</v>
      </c>
      <c r="N83" s="50">
        <v>0</v>
      </c>
      <c r="O83" s="51">
        <f t="shared" si="10"/>
        <v>0</v>
      </c>
      <c r="P83" s="52">
        <f t="shared" si="5"/>
        <v>0</v>
      </c>
      <c r="Q83" s="49">
        <f t="shared" si="14"/>
        <v>0</v>
      </c>
      <c r="R83" s="52">
        <f t="shared" si="7"/>
        <v>0</v>
      </c>
      <c r="S83" s="103">
        <f t="shared" si="15"/>
        <v>0</v>
      </c>
    </row>
    <row r="84" spans="1:19" ht="1.5" customHeight="1" thickBot="1">
      <c r="A84" s="107"/>
      <c r="B84" s="70"/>
      <c r="C84" s="71"/>
      <c r="D84" s="72"/>
      <c r="E84" s="73"/>
      <c r="F84" s="74"/>
      <c r="G84" s="75"/>
      <c r="H84" s="76"/>
      <c r="I84" s="74"/>
      <c r="J84" s="76"/>
      <c r="K84" s="74"/>
      <c r="L84" s="76"/>
      <c r="M84" s="74"/>
      <c r="N84" s="76"/>
      <c r="O84" s="74"/>
      <c r="P84" s="76"/>
      <c r="Q84" s="74"/>
      <c r="R84" s="76"/>
      <c r="S84" s="108"/>
    </row>
    <row r="85" spans="1:19" ht="13.5" thickTop="1">
      <c r="A85" s="1" t="s">
        <v>0</v>
      </c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"/>
      <c r="S85" s="4"/>
    </row>
    <row r="86" spans="1:19" ht="12.75">
      <c r="A86" s="5" t="s">
        <v>1</v>
      </c>
      <c r="B86" s="14"/>
      <c r="C86" s="1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4"/>
      <c r="P86" s="14"/>
      <c r="Q86" s="14"/>
      <c r="R86" s="14"/>
      <c r="S86" s="8"/>
    </row>
    <row r="87" spans="1:19" ht="13.5" thickBot="1">
      <c r="A87" s="5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6"/>
      <c r="P87" s="6"/>
      <c r="Q87" s="6"/>
      <c r="R87" s="6"/>
      <c r="S87" s="8"/>
    </row>
    <row r="88" spans="1:19" ht="13.5" thickTop="1">
      <c r="A88" s="9"/>
      <c r="B88" s="82"/>
      <c r="C88" s="61"/>
      <c r="D88" s="83" t="s">
        <v>2</v>
      </c>
      <c r="E88" s="2"/>
      <c r="F88" s="10"/>
      <c r="G88" s="83" t="s">
        <v>3</v>
      </c>
      <c r="H88" s="2"/>
      <c r="I88" s="11"/>
      <c r="J88" s="11"/>
      <c r="K88" s="11"/>
      <c r="L88" s="11"/>
      <c r="M88" s="11"/>
      <c r="N88" s="11"/>
      <c r="O88" s="2"/>
      <c r="P88" s="2"/>
      <c r="Q88" s="2"/>
      <c r="R88" s="2"/>
      <c r="S88" s="4"/>
    </row>
    <row r="89" spans="1:19" ht="13.5" thickBot="1">
      <c r="A89" s="16" t="s">
        <v>198</v>
      </c>
      <c r="C89" s="62"/>
      <c r="D89" s="17" t="s">
        <v>194</v>
      </c>
      <c r="E89" s="18"/>
      <c r="F89" s="19"/>
      <c r="G89" s="20" t="s">
        <v>4</v>
      </c>
      <c r="H89" s="18"/>
      <c r="I89" s="21"/>
      <c r="J89" s="21"/>
      <c r="K89" s="21"/>
      <c r="L89" s="21"/>
      <c r="M89" s="21"/>
      <c r="N89" s="21"/>
      <c r="O89" s="18"/>
      <c r="P89" s="6"/>
      <c r="Q89" s="6"/>
      <c r="R89" s="6"/>
      <c r="S89" s="8"/>
    </row>
    <row r="90" spans="1:19" ht="13.5" thickTop="1">
      <c r="A90" s="60" t="s">
        <v>200</v>
      </c>
      <c r="B90" s="13"/>
      <c r="C90" s="68" t="s">
        <v>196</v>
      </c>
      <c r="D90" s="22" t="s">
        <v>5</v>
      </c>
      <c r="E90" s="23" t="s">
        <v>6</v>
      </c>
      <c r="F90" s="15"/>
      <c r="G90" s="22" t="s">
        <v>7</v>
      </c>
      <c r="H90" s="24" t="s">
        <v>8</v>
      </c>
      <c r="I90" s="25"/>
      <c r="J90" s="25"/>
      <c r="K90" s="25"/>
      <c r="L90" s="25"/>
      <c r="M90" s="25"/>
      <c r="N90" s="25"/>
      <c r="O90" s="26"/>
      <c r="P90" s="27" t="s">
        <v>9</v>
      </c>
      <c r="Q90" s="27"/>
      <c r="R90" s="2"/>
      <c r="S90" s="4"/>
    </row>
    <row r="91" spans="1:19" ht="12.75">
      <c r="A91" s="12"/>
      <c r="B91" s="13"/>
      <c r="C91" s="68" t="s">
        <v>197</v>
      </c>
      <c r="D91" s="22" t="s">
        <v>10</v>
      </c>
      <c r="E91" s="28" t="s">
        <v>11</v>
      </c>
      <c r="F91" s="29"/>
      <c r="G91" s="22" t="s">
        <v>12</v>
      </c>
      <c r="H91" s="24" t="s">
        <v>13</v>
      </c>
      <c r="I91" s="30"/>
      <c r="J91" s="24" t="s">
        <v>14</v>
      </c>
      <c r="K91" s="30"/>
      <c r="L91" s="24" t="s">
        <v>15</v>
      </c>
      <c r="M91" s="30"/>
      <c r="N91" s="24" t="s">
        <v>16</v>
      </c>
      <c r="O91" s="31"/>
      <c r="P91" s="32" t="s">
        <v>17</v>
      </c>
      <c r="Q91" s="6"/>
      <c r="R91" s="33" t="s">
        <v>18</v>
      </c>
      <c r="S91" s="34"/>
    </row>
    <row r="92" spans="1:19" ht="13.5" thickBot="1">
      <c r="A92" s="35"/>
      <c r="B92" s="36"/>
      <c r="C92" s="69" t="s">
        <v>199</v>
      </c>
      <c r="D92" s="37" t="s">
        <v>19</v>
      </c>
      <c r="E92" s="38" t="s">
        <v>20</v>
      </c>
      <c r="F92" s="38" t="s">
        <v>21</v>
      </c>
      <c r="G92" s="37" t="s">
        <v>22</v>
      </c>
      <c r="H92" s="38" t="s">
        <v>20</v>
      </c>
      <c r="I92" s="38" t="s">
        <v>21</v>
      </c>
      <c r="J92" s="38" t="s">
        <v>20</v>
      </c>
      <c r="K92" s="38" t="s">
        <v>21</v>
      </c>
      <c r="L92" s="38" t="s">
        <v>20</v>
      </c>
      <c r="M92" s="38" t="s">
        <v>21</v>
      </c>
      <c r="N92" s="38" t="s">
        <v>20</v>
      </c>
      <c r="O92" s="78" t="s">
        <v>21</v>
      </c>
      <c r="P92" s="38" t="s">
        <v>20</v>
      </c>
      <c r="Q92" s="39" t="s">
        <v>21</v>
      </c>
      <c r="R92" s="38" t="s">
        <v>20</v>
      </c>
      <c r="S92" s="40" t="s">
        <v>21</v>
      </c>
    </row>
    <row r="93" spans="1:19" ht="13.5" thickTop="1">
      <c r="A93" s="46">
        <v>66</v>
      </c>
      <c r="B93" s="64" t="s">
        <v>89</v>
      </c>
      <c r="C93" s="66">
        <v>45.746785361028685</v>
      </c>
      <c r="D93" s="47">
        <v>366</v>
      </c>
      <c r="E93" s="58">
        <v>25</v>
      </c>
      <c r="F93" s="94">
        <f t="shared" si="9"/>
        <v>6.830601092896176</v>
      </c>
      <c r="G93" s="109">
        <v>25</v>
      </c>
      <c r="H93" s="50">
        <v>1</v>
      </c>
      <c r="I93" s="49">
        <f t="shared" si="11"/>
        <v>4</v>
      </c>
      <c r="J93" s="50">
        <v>0</v>
      </c>
      <c r="K93" s="49">
        <f t="shared" si="12"/>
        <v>0</v>
      </c>
      <c r="L93" s="50">
        <v>0</v>
      </c>
      <c r="M93" s="49">
        <f t="shared" si="13"/>
        <v>0</v>
      </c>
      <c r="N93" s="50">
        <v>0</v>
      </c>
      <c r="O93" s="77">
        <f t="shared" si="10"/>
        <v>0</v>
      </c>
      <c r="P93" s="52">
        <f aca="true" t="shared" si="16" ref="P93:P166">SUM(H93)+J93+L93+N93</f>
        <v>1</v>
      </c>
      <c r="Q93" s="49">
        <f t="shared" si="14"/>
        <v>4</v>
      </c>
      <c r="R93" s="52">
        <f aca="true" t="shared" si="17" ref="R93:R166">SUM(L93+N93)</f>
        <v>0</v>
      </c>
      <c r="S93" s="53">
        <f t="shared" si="15"/>
        <v>0</v>
      </c>
    </row>
    <row r="94" spans="1:19" ht="12.75">
      <c r="A94" s="46">
        <v>67</v>
      </c>
      <c r="B94" s="64" t="s">
        <v>90</v>
      </c>
      <c r="C94" s="66">
        <v>19.228295819935692</v>
      </c>
      <c r="D94" s="47">
        <v>928</v>
      </c>
      <c r="E94" s="58">
        <v>46</v>
      </c>
      <c r="F94" s="94">
        <f t="shared" si="9"/>
        <v>4.956896551724138</v>
      </c>
      <c r="G94" s="96">
        <v>48</v>
      </c>
      <c r="H94" s="50">
        <v>2</v>
      </c>
      <c r="I94" s="49">
        <f t="shared" si="11"/>
        <v>4.166666666666666</v>
      </c>
      <c r="J94" s="50">
        <v>0</v>
      </c>
      <c r="K94" s="49">
        <f t="shared" si="12"/>
        <v>0</v>
      </c>
      <c r="L94" s="50">
        <v>0</v>
      </c>
      <c r="M94" s="49">
        <f t="shared" si="13"/>
        <v>0</v>
      </c>
      <c r="N94" s="50">
        <v>0</v>
      </c>
      <c r="O94" s="51">
        <f t="shared" si="10"/>
        <v>0</v>
      </c>
      <c r="P94" s="52">
        <f t="shared" si="16"/>
        <v>2</v>
      </c>
      <c r="Q94" s="49">
        <f t="shared" si="14"/>
        <v>4.166666666666666</v>
      </c>
      <c r="R94" s="52">
        <f t="shared" si="17"/>
        <v>0</v>
      </c>
      <c r="S94" s="53">
        <f t="shared" si="15"/>
        <v>0</v>
      </c>
    </row>
    <row r="95" spans="1:19" ht="12.75">
      <c r="A95" s="46">
        <v>68</v>
      </c>
      <c r="B95" s="64" t="s">
        <v>91</v>
      </c>
      <c r="C95" s="66">
        <v>48.66712235133288</v>
      </c>
      <c r="D95" s="47">
        <v>215</v>
      </c>
      <c r="E95" s="58">
        <v>17</v>
      </c>
      <c r="F95" s="94">
        <f t="shared" si="9"/>
        <v>7.906976744186046</v>
      </c>
      <c r="G95" s="96">
        <v>17</v>
      </c>
      <c r="H95" s="50">
        <v>0</v>
      </c>
      <c r="I95" s="49">
        <f t="shared" si="11"/>
        <v>0</v>
      </c>
      <c r="J95" s="50">
        <v>0</v>
      </c>
      <c r="K95" s="49">
        <f t="shared" si="12"/>
        <v>0</v>
      </c>
      <c r="L95" s="50">
        <v>0</v>
      </c>
      <c r="M95" s="49">
        <f t="shared" si="13"/>
        <v>0</v>
      </c>
      <c r="N95" s="50">
        <v>0</v>
      </c>
      <c r="O95" s="51">
        <f t="shared" si="10"/>
        <v>0</v>
      </c>
      <c r="P95" s="52">
        <f t="shared" si="16"/>
        <v>0</v>
      </c>
      <c r="Q95" s="49">
        <f t="shared" si="14"/>
        <v>0</v>
      </c>
      <c r="R95" s="52">
        <f t="shared" si="17"/>
        <v>0</v>
      </c>
      <c r="S95" s="53">
        <f t="shared" si="15"/>
        <v>0</v>
      </c>
    </row>
    <row r="96" spans="1:19" ht="12.75">
      <c r="A96" s="46">
        <v>69</v>
      </c>
      <c r="B96" s="64" t="s">
        <v>92</v>
      </c>
      <c r="C96" s="66">
        <v>51.48357215226517</v>
      </c>
      <c r="D96" s="47">
        <v>1231</v>
      </c>
      <c r="E96" s="58">
        <v>465</v>
      </c>
      <c r="F96" s="94">
        <f t="shared" si="9"/>
        <v>37.77416734362307</v>
      </c>
      <c r="G96" s="96">
        <v>456</v>
      </c>
      <c r="H96" s="50">
        <v>7</v>
      </c>
      <c r="I96" s="49">
        <f t="shared" si="11"/>
        <v>1.5350877192982455</v>
      </c>
      <c r="J96" s="50">
        <v>1</v>
      </c>
      <c r="K96" s="49">
        <f t="shared" si="12"/>
        <v>0.21929824561403508</v>
      </c>
      <c r="L96" s="50">
        <v>2</v>
      </c>
      <c r="M96" s="49">
        <f t="shared" si="13"/>
        <v>0.43859649122807015</v>
      </c>
      <c r="N96" s="50">
        <v>0</v>
      </c>
      <c r="O96" s="51">
        <f t="shared" si="10"/>
        <v>0</v>
      </c>
      <c r="P96" s="52">
        <f t="shared" si="16"/>
        <v>10</v>
      </c>
      <c r="Q96" s="49">
        <f t="shared" si="14"/>
        <v>2.1929824561403506</v>
      </c>
      <c r="R96" s="52">
        <f t="shared" si="17"/>
        <v>2</v>
      </c>
      <c r="S96" s="53">
        <f t="shared" si="15"/>
        <v>0.43859649122807015</v>
      </c>
    </row>
    <row r="97" spans="1:19" ht="12.75">
      <c r="A97" s="46">
        <v>70</v>
      </c>
      <c r="B97" s="64" t="s">
        <v>93</v>
      </c>
      <c r="C97" s="66">
        <v>14.410862899693386</v>
      </c>
      <c r="D97" s="47">
        <v>549</v>
      </c>
      <c r="E97" s="58">
        <v>102</v>
      </c>
      <c r="F97" s="94">
        <f t="shared" si="9"/>
        <v>18.579234972677597</v>
      </c>
      <c r="G97" s="96">
        <v>102</v>
      </c>
      <c r="H97" s="50">
        <v>0</v>
      </c>
      <c r="I97" s="49">
        <f t="shared" si="11"/>
        <v>0</v>
      </c>
      <c r="J97" s="50">
        <v>0</v>
      </c>
      <c r="K97" s="49">
        <f t="shared" si="12"/>
        <v>0</v>
      </c>
      <c r="L97" s="50">
        <v>0</v>
      </c>
      <c r="M97" s="49">
        <f t="shared" si="13"/>
        <v>0</v>
      </c>
      <c r="N97" s="50">
        <v>0</v>
      </c>
      <c r="O97" s="51">
        <f t="shared" si="10"/>
        <v>0</v>
      </c>
      <c r="P97" s="52">
        <f t="shared" si="16"/>
        <v>0</v>
      </c>
      <c r="Q97" s="49">
        <f t="shared" si="14"/>
        <v>0</v>
      </c>
      <c r="R97" s="52">
        <f t="shared" si="17"/>
        <v>0</v>
      </c>
      <c r="S97" s="53">
        <f t="shared" si="15"/>
        <v>0</v>
      </c>
    </row>
    <row r="98" spans="1:19" ht="12.75">
      <c r="A98" s="46">
        <v>71</v>
      </c>
      <c r="B98" s="64" t="s">
        <v>94</v>
      </c>
      <c r="C98" s="66">
        <v>28.865248226950353</v>
      </c>
      <c r="D98" s="47">
        <v>554</v>
      </c>
      <c r="E98" s="58">
        <v>61</v>
      </c>
      <c r="F98" s="94">
        <f t="shared" si="9"/>
        <v>11.010830324909747</v>
      </c>
      <c r="G98" s="96">
        <v>59</v>
      </c>
      <c r="H98" s="50">
        <v>0</v>
      </c>
      <c r="I98" s="49">
        <f t="shared" si="11"/>
        <v>0</v>
      </c>
      <c r="J98" s="50">
        <v>0</v>
      </c>
      <c r="K98" s="49">
        <f t="shared" si="12"/>
        <v>0</v>
      </c>
      <c r="L98" s="50">
        <v>0</v>
      </c>
      <c r="M98" s="49">
        <f t="shared" si="13"/>
        <v>0</v>
      </c>
      <c r="N98" s="50">
        <v>0</v>
      </c>
      <c r="O98" s="51">
        <f t="shared" si="10"/>
        <v>0</v>
      </c>
      <c r="P98" s="52">
        <f t="shared" si="16"/>
        <v>0</v>
      </c>
      <c r="Q98" s="49">
        <f t="shared" si="14"/>
        <v>0</v>
      </c>
      <c r="R98" s="52">
        <f t="shared" si="17"/>
        <v>0</v>
      </c>
      <c r="S98" s="53">
        <f t="shared" si="15"/>
        <v>0</v>
      </c>
    </row>
    <row r="99" spans="1:19" ht="12.75">
      <c r="A99" s="46">
        <v>72</v>
      </c>
      <c r="B99" s="64" t="s">
        <v>95</v>
      </c>
      <c r="C99" s="66">
        <v>23.855553529089914</v>
      </c>
      <c r="D99" s="47">
        <v>1125</v>
      </c>
      <c r="E99" s="58">
        <v>174</v>
      </c>
      <c r="F99" s="94">
        <f t="shared" si="9"/>
        <v>15.466666666666667</v>
      </c>
      <c r="G99" s="96">
        <v>174</v>
      </c>
      <c r="H99" s="50">
        <v>2</v>
      </c>
      <c r="I99" s="49">
        <f t="shared" si="11"/>
        <v>1.1494252873563218</v>
      </c>
      <c r="J99" s="50">
        <v>0</v>
      </c>
      <c r="K99" s="49">
        <f t="shared" si="12"/>
        <v>0</v>
      </c>
      <c r="L99" s="50">
        <v>0</v>
      </c>
      <c r="M99" s="49">
        <f t="shared" si="13"/>
        <v>0</v>
      </c>
      <c r="N99" s="50">
        <v>0</v>
      </c>
      <c r="O99" s="51">
        <f t="shared" si="10"/>
        <v>0</v>
      </c>
      <c r="P99" s="52">
        <f t="shared" si="16"/>
        <v>2</v>
      </c>
      <c r="Q99" s="49">
        <f t="shared" si="14"/>
        <v>1.1494252873563218</v>
      </c>
      <c r="R99" s="52">
        <f t="shared" si="17"/>
        <v>0</v>
      </c>
      <c r="S99" s="53">
        <f t="shared" si="15"/>
        <v>0</v>
      </c>
    </row>
    <row r="100" spans="1:19" ht="12.75">
      <c r="A100" s="46">
        <v>73</v>
      </c>
      <c r="B100" s="64" t="s">
        <v>96</v>
      </c>
      <c r="C100" s="66">
        <v>35.82853486884197</v>
      </c>
      <c r="D100" s="47">
        <v>307</v>
      </c>
      <c r="E100" s="58">
        <v>33</v>
      </c>
      <c r="F100" s="94">
        <f t="shared" si="9"/>
        <v>10.749185667752444</v>
      </c>
      <c r="G100" s="96">
        <v>34</v>
      </c>
      <c r="H100" s="50">
        <v>0</v>
      </c>
      <c r="I100" s="49">
        <f t="shared" si="11"/>
        <v>0</v>
      </c>
      <c r="J100" s="50">
        <v>0</v>
      </c>
      <c r="K100" s="49">
        <f t="shared" si="12"/>
        <v>0</v>
      </c>
      <c r="L100" s="50">
        <v>0</v>
      </c>
      <c r="M100" s="49">
        <f t="shared" si="13"/>
        <v>0</v>
      </c>
      <c r="N100" s="50">
        <v>0</v>
      </c>
      <c r="O100" s="51">
        <f t="shared" si="10"/>
        <v>0</v>
      </c>
      <c r="P100" s="52">
        <f t="shared" si="16"/>
        <v>0</v>
      </c>
      <c r="Q100" s="49">
        <f t="shared" si="14"/>
        <v>0</v>
      </c>
      <c r="R100" s="52">
        <f t="shared" si="17"/>
        <v>0</v>
      </c>
      <c r="S100" s="53">
        <f t="shared" si="15"/>
        <v>0</v>
      </c>
    </row>
    <row r="101" spans="1:19" ht="12.75">
      <c r="A101" s="46">
        <v>74</v>
      </c>
      <c r="B101" s="64" t="s">
        <v>97</v>
      </c>
      <c r="C101" s="66">
        <v>49.29732708735189</v>
      </c>
      <c r="D101" s="47">
        <v>521</v>
      </c>
      <c r="E101" s="58">
        <v>41</v>
      </c>
      <c r="F101" s="94">
        <f t="shared" si="9"/>
        <v>7.869481765834934</v>
      </c>
      <c r="G101" s="96">
        <v>41</v>
      </c>
      <c r="H101" s="50">
        <v>0</v>
      </c>
      <c r="I101" s="49">
        <f t="shared" si="11"/>
        <v>0</v>
      </c>
      <c r="J101" s="50">
        <v>0</v>
      </c>
      <c r="K101" s="49">
        <f t="shared" si="12"/>
        <v>0</v>
      </c>
      <c r="L101" s="50">
        <v>0</v>
      </c>
      <c r="M101" s="49">
        <f t="shared" si="13"/>
        <v>0</v>
      </c>
      <c r="N101" s="50">
        <v>0</v>
      </c>
      <c r="O101" s="51">
        <f t="shared" si="10"/>
        <v>0</v>
      </c>
      <c r="P101" s="52">
        <f t="shared" si="16"/>
        <v>0</v>
      </c>
      <c r="Q101" s="49">
        <f t="shared" si="14"/>
        <v>0</v>
      </c>
      <c r="R101" s="52">
        <f t="shared" si="17"/>
        <v>0</v>
      </c>
      <c r="S101" s="53">
        <f t="shared" si="15"/>
        <v>0</v>
      </c>
    </row>
    <row r="102" spans="1:19" ht="12.75">
      <c r="A102" s="46">
        <v>75</v>
      </c>
      <c r="B102" s="64" t="s">
        <v>98</v>
      </c>
      <c r="C102" s="66">
        <v>52.17391304347826</v>
      </c>
      <c r="D102" s="47">
        <v>120</v>
      </c>
      <c r="E102" s="58">
        <v>35</v>
      </c>
      <c r="F102" s="94">
        <f t="shared" si="9"/>
        <v>29.166666666666668</v>
      </c>
      <c r="G102" s="96">
        <v>34</v>
      </c>
      <c r="H102" s="50">
        <v>0</v>
      </c>
      <c r="I102" s="49">
        <f t="shared" si="11"/>
        <v>0</v>
      </c>
      <c r="J102" s="50">
        <v>1</v>
      </c>
      <c r="K102" s="49">
        <f t="shared" si="12"/>
        <v>2.941176470588235</v>
      </c>
      <c r="L102" s="50">
        <v>0</v>
      </c>
      <c r="M102" s="49">
        <f t="shared" si="13"/>
        <v>0</v>
      </c>
      <c r="N102" s="50">
        <v>0</v>
      </c>
      <c r="O102" s="51">
        <f t="shared" si="10"/>
        <v>0</v>
      </c>
      <c r="P102" s="52">
        <f t="shared" si="16"/>
        <v>1</v>
      </c>
      <c r="Q102" s="49">
        <f t="shared" si="14"/>
        <v>2.941176470588235</v>
      </c>
      <c r="R102" s="52">
        <f t="shared" si="17"/>
        <v>0</v>
      </c>
      <c r="S102" s="53">
        <f t="shared" si="15"/>
        <v>0</v>
      </c>
    </row>
    <row r="103" spans="1:19" ht="12.75">
      <c r="A103" s="46">
        <v>76</v>
      </c>
      <c r="B103" s="64" t="s">
        <v>99</v>
      </c>
      <c r="C103" s="66">
        <v>27.83644733279177</v>
      </c>
      <c r="D103" s="47">
        <v>1504</v>
      </c>
      <c r="E103" s="58">
        <v>218</v>
      </c>
      <c r="F103" s="94">
        <f t="shared" si="9"/>
        <v>14.49468085106383</v>
      </c>
      <c r="G103" s="96">
        <v>219</v>
      </c>
      <c r="H103" s="50">
        <v>0</v>
      </c>
      <c r="I103" s="49">
        <f t="shared" si="11"/>
        <v>0</v>
      </c>
      <c r="J103" s="50">
        <v>1</v>
      </c>
      <c r="K103" s="49">
        <f t="shared" si="12"/>
        <v>0.45662100456621</v>
      </c>
      <c r="L103" s="50">
        <v>0</v>
      </c>
      <c r="M103" s="49">
        <f t="shared" si="13"/>
        <v>0</v>
      </c>
      <c r="N103" s="50">
        <v>0</v>
      </c>
      <c r="O103" s="51">
        <f t="shared" si="10"/>
        <v>0</v>
      </c>
      <c r="P103" s="52">
        <f t="shared" si="16"/>
        <v>1</v>
      </c>
      <c r="Q103" s="49">
        <f t="shared" si="14"/>
        <v>0.45662100456621</v>
      </c>
      <c r="R103" s="52">
        <f t="shared" si="17"/>
        <v>0</v>
      </c>
      <c r="S103" s="53">
        <f t="shared" si="15"/>
        <v>0</v>
      </c>
    </row>
    <row r="104" spans="1:19" ht="12.75">
      <c r="A104" s="46">
        <v>77</v>
      </c>
      <c r="B104" s="64" t="s">
        <v>100</v>
      </c>
      <c r="C104" s="66">
        <v>52.73334432717678</v>
      </c>
      <c r="D104" s="47">
        <v>4129</v>
      </c>
      <c r="E104" s="58">
        <v>573</v>
      </c>
      <c r="F104" s="94">
        <f t="shared" si="9"/>
        <v>13.877452167595058</v>
      </c>
      <c r="G104" s="96">
        <v>576</v>
      </c>
      <c r="H104" s="50">
        <v>9</v>
      </c>
      <c r="I104" s="49">
        <f t="shared" si="11"/>
        <v>1.5625</v>
      </c>
      <c r="J104" s="50">
        <v>3</v>
      </c>
      <c r="K104" s="49">
        <f t="shared" si="12"/>
        <v>0.5208333333333333</v>
      </c>
      <c r="L104" s="50">
        <v>2</v>
      </c>
      <c r="M104" s="49">
        <f t="shared" si="13"/>
        <v>0.3472222222222222</v>
      </c>
      <c r="N104" s="50">
        <v>0</v>
      </c>
      <c r="O104" s="51">
        <f t="shared" si="10"/>
        <v>0</v>
      </c>
      <c r="P104" s="52">
        <f t="shared" si="16"/>
        <v>14</v>
      </c>
      <c r="Q104" s="49">
        <f t="shared" si="14"/>
        <v>2.430555555555556</v>
      </c>
      <c r="R104" s="52">
        <f t="shared" si="17"/>
        <v>2</v>
      </c>
      <c r="S104" s="53">
        <f t="shared" si="15"/>
        <v>0.3472222222222222</v>
      </c>
    </row>
    <row r="105" spans="1:19" ht="12.75">
      <c r="A105" s="46">
        <v>78</v>
      </c>
      <c r="B105" s="64" t="s">
        <v>101</v>
      </c>
      <c r="C105" s="66">
        <v>34.92063492063492</v>
      </c>
      <c r="D105" s="47">
        <v>740</v>
      </c>
      <c r="E105" s="58">
        <v>79</v>
      </c>
      <c r="F105" s="94">
        <f t="shared" si="9"/>
        <v>10.675675675675675</v>
      </c>
      <c r="G105" s="96">
        <v>77</v>
      </c>
      <c r="H105" s="50">
        <v>0</v>
      </c>
      <c r="I105" s="49">
        <f t="shared" si="11"/>
        <v>0</v>
      </c>
      <c r="J105" s="50">
        <v>1</v>
      </c>
      <c r="K105" s="49">
        <f t="shared" si="12"/>
        <v>1.2987012987012987</v>
      </c>
      <c r="L105" s="50">
        <v>0</v>
      </c>
      <c r="M105" s="49">
        <f t="shared" si="13"/>
        <v>0</v>
      </c>
      <c r="N105" s="50">
        <v>0</v>
      </c>
      <c r="O105" s="51">
        <f t="shared" si="10"/>
        <v>0</v>
      </c>
      <c r="P105" s="52">
        <f t="shared" si="16"/>
        <v>1</v>
      </c>
      <c r="Q105" s="49">
        <f t="shared" si="14"/>
        <v>1.2987012987012987</v>
      </c>
      <c r="R105" s="52">
        <f t="shared" si="17"/>
        <v>0</v>
      </c>
      <c r="S105" s="53">
        <f t="shared" si="15"/>
        <v>0</v>
      </c>
    </row>
    <row r="106" spans="1:19" ht="12.75">
      <c r="A106" s="46">
        <v>79</v>
      </c>
      <c r="B106" s="64" t="s">
        <v>102</v>
      </c>
      <c r="C106" s="66">
        <v>25.036460865337872</v>
      </c>
      <c r="D106" s="47">
        <v>484</v>
      </c>
      <c r="E106" s="58">
        <v>28</v>
      </c>
      <c r="F106" s="94">
        <f t="shared" si="9"/>
        <v>5.785123966942149</v>
      </c>
      <c r="G106" s="96">
        <v>28</v>
      </c>
      <c r="H106" s="50">
        <v>1</v>
      </c>
      <c r="I106" s="49">
        <f t="shared" si="11"/>
        <v>3.571428571428571</v>
      </c>
      <c r="J106" s="50">
        <v>0</v>
      </c>
      <c r="K106" s="49">
        <f t="shared" si="12"/>
        <v>0</v>
      </c>
      <c r="L106" s="50">
        <v>0</v>
      </c>
      <c r="M106" s="49">
        <f t="shared" si="13"/>
        <v>0</v>
      </c>
      <c r="N106" s="50">
        <v>0</v>
      </c>
      <c r="O106" s="51">
        <f t="shared" si="10"/>
        <v>0</v>
      </c>
      <c r="P106" s="52">
        <f t="shared" si="16"/>
        <v>1</v>
      </c>
      <c r="Q106" s="49">
        <f t="shared" si="14"/>
        <v>3.571428571428571</v>
      </c>
      <c r="R106" s="52">
        <f t="shared" si="17"/>
        <v>0</v>
      </c>
      <c r="S106" s="53">
        <f t="shared" si="15"/>
        <v>0</v>
      </c>
    </row>
    <row r="107" spans="1:19" ht="12.75">
      <c r="A107" s="46">
        <v>80</v>
      </c>
      <c r="B107" s="64" t="s">
        <v>103</v>
      </c>
      <c r="C107" s="66">
        <v>52.746538914376195</v>
      </c>
      <c r="D107" s="47">
        <v>4979</v>
      </c>
      <c r="E107" s="58">
        <v>1785</v>
      </c>
      <c r="F107" s="94">
        <f t="shared" si="9"/>
        <v>35.85057240409721</v>
      </c>
      <c r="G107" s="96">
        <v>1787</v>
      </c>
      <c r="H107" s="50">
        <v>53</v>
      </c>
      <c r="I107" s="49">
        <f t="shared" si="11"/>
        <v>2.9658645775041967</v>
      </c>
      <c r="J107" s="50">
        <v>14</v>
      </c>
      <c r="K107" s="49">
        <f t="shared" si="12"/>
        <v>0.783435926133184</v>
      </c>
      <c r="L107" s="50">
        <v>5</v>
      </c>
      <c r="M107" s="49">
        <f t="shared" si="13"/>
        <v>0.27979854504756574</v>
      </c>
      <c r="N107" s="50">
        <v>1</v>
      </c>
      <c r="O107" s="51">
        <f t="shared" si="10"/>
        <v>0.05595970900951316</v>
      </c>
      <c r="P107" s="52">
        <f t="shared" si="16"/>
        <v>73</v>
      </c>
      <c r="Q107" s="49">
        <f t="shared" si="14"/>
        <v>4.08505875769446</v>
      </c>
      <c r="R107" s="52">
        <f t="shared" si="17"/>
        <v>6</v>
      </c>
      <c r="S107" s="53">
        <f t="shared" si="15"/>
        <v>0.33575825405707893</v>
      </c>
    </row>
    <row r="108" spans="1:19" ht="12.75">
      <c r="A108" s="46">
        <v>81</v>
      </c>
      <c r="B108" s="64" t="s">
        <v>104</v>
      </c>
      <c r="C108" s="66">
        <v>49.38759383642829</v>
      </c>
      <c r="D108" s="47">
        <v>434</v>
      </c>
      <c r="E108" s="58">
        <v>84</v>
      </c>
      <c r="F108" s="94">
        <f t="shared" si="9"/>
        <v>19.35483870967742</v>
      </c>
      <c r="G108" s="96">
        <v>84</v>
      </c>
      <c r="H108" s="50">
        <v>3</v>
      </c>
      <c r="I108" s="49">
        <f t="shared" si="11"/>
        <v>3.571428571428571</v>
      </c>
      <c r="J108" s="50">
        <v>0</v>
      </c>
      <c r="K108" s="49">
        <f t="shared" si="12"/>
        <v>0</v>
      </c>
      <c r="L108" s="50">
        <v>0</v>
      </c>
      <c r="M108" s="49">
        <f t="shared" si="13"/>
        <v>0</v>
      </c>
      <c r="N108" s="50">
        <v>0</v>
      </c>
      <c r="O108" s="51">
        <f t="shared" si="10"/>
        <v>0</v>
      </c>
      <c r="P108" s="52">
        <f t="shared" si="16"/>
        <v>3</v>
      </c>
      <c r="Q108" s="49">
        <f t="shared" si="14"/>
        <v>3.571428571428571</v>
      </c>
      <c r="R108" s="52">
        <f t="shared" si="17"/>
        <v>0</v>
      </c>
      <c r="S108" s="53">
        <f t="shared" si="15"/>
        <v>0</v>
      </c>
    </row>
    <row r="109" spans="1:19" ht="12.75">
      <c r="A109" s="46">
        <v>82</v>
      </c>
      <c r="B109" s="64" t="s">
        <v>105</v>
      </c>
      <c r="C109" s="66">
        <v>50</v>
      </c>
      <c r="D109" s="47">
        <v>294</v>
      </c>
      <c r="E109" s="58">
        <v>53</v>
      </c>
      <c r="F109" s="94">
        <f t="shared" si="9"/>
        <v>18.027210884353742</v>
      </c>
      <c r="G109" s="96">
        <v>52</v>
      </c>
      <c r="H109" s="50">
        <v>0</v>
      </c>
      <c r="I109" s="49">
        <f t="shared" si="11"/>
        <v>0</v>
      </c>
      <c r="J109" s="50">
        <v>1</v>
      </c>
      <c r="K109" s="49">
        <f t="shared" si="12"/>
        <v>1.9230769230769231</v>
      </c>
      <c r="L109" s="50">
        <v>0</v>
      </c>
      <c r="M109" s="49">
        <f t="shared" si="13"/>
        <v>0</v>
      </c>
      <c r="N109" s="50">
        <v>0</v>
      </c>
      <c r="O109" s="51">
        <f t="shared" si="10"/>
        <v>0</v>
      </c>
      <c r="P109" s="52">
        <f t="shared" si="16"/>
        <v>1</v>
      </c>
      <c r="Q109" s="49">
        <f t="shared" si="14"/>
        <v>1.9230769230769231</v>
      </c>
      <c r="R109" s="52">
        <f t="shared" si="17"/>
        <v>0</v>
      </c>
      <c r="S109" s="53">
        <f t="shared" si="15"/>
        <v>0</v>
      </c>
    </row>
    <row r="110" spans="1:19" ht="12.75">
      <c r="A110" s="46">
        <v>83</v>
      </c>
      <c r="B110" s="64" t="s">
        <v>106</v>
      </c>
      <c r="C110" s="66">
        <v>39.813169518200745</v>
      </c>
      <c r="D110" s="47">
        <v>3330</v>
      </c>
      <c r="E110" s="58">
        <v>838</v>
      </c>
      <c r="F110" s="94">
        <f t="shared" si="9"/>
        <v>25.165165165165167</v>
      </c>
      <c r="G110" s="96">
        <v>838</v>
      </c>
      <c r="H110" s="50">
        <v>3</v>
      </c>
      <c r="I110" s="49">
        <f t="shared" si="11"/>
        <v>0.35799522673031026</v>
      </c>
      <c r="J110" s="50">
        <v>0</v>
      </c>
      <c r="K110" s="49">
        <f t="shared" si="12"/>
        <v>0</v>
      </c>
      <c r="L110" s="50">
        <v>1</v>
      </c>
      <c r="M110" s="49">
        <f t="shared" si="13"/>
        <v>0.11933174224343676</v>
      </c>
      <c r="N110" s="50">
        <v>0</v>
      </c>
      <c r="O110" s="51">
        <f t="shared" si="10"/>
        <v>0</v>
      </c>
      <c r="P110" s="52">
        <f t="shared" si="16"/>
        <v>4</v>
      </c>
      <c r="Q110" s="49">
        <f t="shared" si="14"/>
        <v>0.47732696897374705</v>
      </c>
      <c r="R110" s="52">
        <f t="shared" si="17"/>
        <v>1</v>
      </c>
      <c r="S110" s="53">
        <f t="shared" si="15"/>
        <v>0.11933174224343676</v>
      </c>
    </row>
    <row r="111" spans="1:19" ht="12.75">
      <c r="A111" s="46">
        <v>84</v>
      </c>
      <c r="B111" s="64" t="s">
        <v>107</v>
      </c>
      <c r="C111" s="66">
        <v>51.666514889354346</v>
      </c>
      <c r="D111" s="47">
        <v>3749</v>
      </c>
      <c r="E111" s="58">
        <v>718</v>
      </c>
      <c r="F111" s="94">
        <f t="shared" si="9"/>
        <v>19.15177380634836</v>
      </c>
      <c r="G111" s="96">
        <v>716</v>
      </c>
      <c r="H111" s="50">
        <v>2</v>
      </c>
      <c r="I111" s="49">
        <f t="shared" si="11"/>
        <v>0.27932960893854747</v>
      </c>
      <c r="J111" s="50">
        <v>1</v>
      </c>
      <c r="K111" s="49">
        <f t="shared" si="12"/>
        <v>0.13966480446927373</v>
      </c>
      <c r="L111" s="50">
        <v>1</v>
      </c>
      <c r="M111" s="49">
        <f t="shared" si="13"/>
        <v>0.13966480446927373</v>
      </c>
      <c r="N111" s="50">
        <v>0</v>
      </c>
      <c r="O111" s="51">
        <f t="shared" si="10"/>
        <v>0</v>
      </c>
      <c r="P111" s="52">
        <f t="shared" si="16"/>
        <v>4</v>
      </c>
      <c r="Q111" s="49">
        <f t="shared" si="14"/>
        <v>0.5586592178770949</v>
      </c>
      <c r="R111" s="52">
        <f t="shared" si="17"/>
        <v>1</v>
      </c>
      <c r="S111" s="53">
        <f t="shared" si="15"/>
        <v>0.13966480446927373</v>
      </c>
    </row>
    <row r="112" spans="1:19" ht="12.75">
      <c r="A112" s="46">
        <v>85</v>
      </c>
      <c r="B112" s="64" t="s">
        <v>108</v>
      </c>
      <c r="C112" s="66">
        <v>27.1474019088017</v>
      </c>
      <c r="D112" s="47">
        <v>1772</v>
      </c>
      <c r="E112" s="58">
        <v>353</v>
      </c>
      <c r="F112" s="94">
        <f t="shared" si="9"/>
        <v>19.920993227990973</v>
      </c>
      <c r="G112" s="96">
        <v>351</v>
      </c>
      <c r="H112" s="50">
        <v>1</v>
      </c>
      <c r="I112" s="49">
        <f t="shared" si="11"/>
        <v>0.2849002849002849</v>
      </c>
      <c r="J112" s="50">
        <v>0</v>
      </c>
      <c r="K112" s="49">
        <f t="shared" si="12"/>
        <v>0</v>
      </c>
      <c r="L112" s="50">
        <v>0</v>
      </c>
      <c r="M112" s="49">
        <f t="shared" si="13"/>
        <v>0</v>
      </c>
      <c r="N112" s="50">
        <v>0</v>
      </c>
      <c r="O112" s="51">
        <f t="shared" si="10"/>
        <v>0</v>
      </c>
      <c r="P112" s="52">
        <f t="shared" si="16"/>
        <v>1</v>
      </c>
      <c r="Q112" s="49">
        <f t="shared" si="14"/>
        <v>0.2849002849002849</v>
      </c>
      <c r="R112" s="52">
        <f t="shared" si="17"/>
        <v>0</v>
      </c>
      <c r="S112" s="53">
        <f t="shared" si="15"/>
        <v>0</v>
      </c>
    </row>
    <row r="113" spans="1:19" ht="12.75">
      <c r="A113" s="46">
        <v>86</v>
      </c>
      <c r="B113" s="64" t="s">
        <v>109</v>
      </c>
      <c r="C113" s="66">
        <v>30.46289493019838</v>
      </c>
      <c r="D113" s="47">
        <v>1267</v>
      </c>
      <c r="E113" s="58">
        <v>273</v>
      </c>
      <c r="F113" s="94">
        <f t="shared" si="9"/>
        <v>21.54696132596685</v>
      </c>
      <c r="G113" s="96">
        <v>273</v>
      </c>
      <c r="H113" s="50">
        <v>0</v>
      </c>
      <c r="I113" s="49">
        <f t="shared" si="11"/>
        <v>0</v>
      </c>
      <c r="J113" s="50">
        <v>0</v>
      </c>
      <c r="K113" s="49">
        <f t="shared" si="12"/>
        <v>0</v>
      </c>
      <c r="L113" s="50">
        <v>0</v>
      </c>
      <c r="M113" s="49">
        <f t="shared" si="13"/>
        <v>0</v>
      </c>
      <c r="N113" s="50">
        <v>0</v>
      </c>
      <c r="O113" s="51">
        <f t="shared" si="10"/>
        <v>0</v>
      </c>
      <c r="P113" s="52">
        <f t="shared" si="16"/>
        <v>0</v>
      </c>
      <c r="Q113" s="49">
        <f t="shared" si="14"/>
        <v>0</v>
      </c>
      <c r="R113" s="52">
        <f t="shared" si="17"/>
        <v>0</v>
      </c>
      <c r="S113" s="53">
        <f t="shared" si="15"/>
        <v>0</v>
      </c>
    </row>
    <row r="114" spans="1:19" ht="12.75">
      <c r="A114" s="46">
        <v>87</v>
      </c>
      <c r="B114" s="64" t="s">
        <v>110</v>
      </c>
      <c r="C114" s="66">
        <v>50.12701100762066</v>
      </c>
      <c r="D114" s="47">
        <v>157</v>
      </c>
      <c r="E114" s="58">
        <v>11</v>
      </c>
      <c r="F114" s="94">
        <f t="shared" si="9"/>
        <v>7.006369426751593</v>
      </c>
      <c r="G114" s="96">
        <v>11</v>
      </c>
      <c r="H114" s="50">
        <v>0</v>
      </c>
      <c r="I114" s="49">
        <f t="shared" si="11"/>
        <v>0</v>
      </c>
      <c r="J114" s="50">
        <v>0</v>
      </c>
      <c r="K114" s="49">
        <f t="shared" si="12"/>
        <v>0</v>
      </c>
      <c r="L114" s="50">
        <v>0</v>
      </c>
      <c r="M114" s="49">
        <f t="shared" si="13"/>
        <v>0</v>
      </c>
      <c r="N114" s="50">
        <v>0</v>
      </c>
      <c r="O114" s="51">
        <f t="shared" si="10"/>
        <v>0</v>
      </c>
      <c r="P114" s="52">
        <f t="shared" si="16"/>
        <v>0</v>
      </c>
      <c r="Q114" s="49">
        <f t="shared" si="14"/>
        <v>0</v>
      </c>
      <c r="R114" s="52">
        <f t="shared" si="17"/>
        <v>0</v>
      </c>
      <c r="S114" s="53">
        <f t="shared" si="15"/>
        <v>0</v>
      </c>
    </row>
    <row r="115" spans="1:19" ht="12.75">
      <c r="A115" s="46">
        <v>88</v>
      </c>
      <c r="B115" s="64" t="s">
        <v>111</v>
      </c>
      <c r="C115" s="66">
        <v>45.52305323717689</v>
      </c>
      <c r="D115" s="47">
        <v>2593</v>
      </c>
      <c r="E115" s="58">
        <v>485</v>
      </c>
      <c r="F115" s="94">
        <f t="shared" si="9"/>
        <v>18.70420362514462</v>
      </c>
      <c r="G115" s="96">
        <v>482</v>
      </c>
      <c r="H115" s="50">
        <v>7</v>
      </c>
      <c r="I115" s="49">
        <f t="shared" si="11"/>
        <v>1.4522821576763485</v>
      </c>
      <c r="J115" s="50">
        <v>2</v>
      </c>
      <c r="K115" s="49">
        <f t="shared" si="12"/>
        <v>0.4149377593360996</v>
      </c>
      <c r="L115" s="50">
        <v>1</v>
      </c>
      <c r="M115" s="49">
        <f t="shared" si="13"/>
        <v>0.2074688796680498</v>
      </c>
      <c r="N115" s="50">
        <v>1</v>
      </c>
      <c r="O115" s="51">
        <f t="shared" si="10"/>
        <v>0.2074688796680498</v>
      </c>
      <c r="P115" s="52">
        <f t="shared" si="16"/>
        <v>11</v>
      </c>
      <c r="Q115" s="49">
        <f t="shared" si="14"/>
        <v>2.2821576763485476</v>
      </c>
      <c r="R115" s="52">
        <f t="shared" si="17"/>
        <v>2</v>
      </c>
      <c r="S115" s="53">
        <f t="shared" si="15"/>
        <v>0.4149377593360996</v>
      </c>
    </row>
    <row r="116" spans="1:19" ht="12.75">
      <c r="A116" s="46">
        <v>89</v>
      </c>
      <c r="B116" s="64" t="s">
        <v>112</v>
      </c>
      <c r="C116" s="66">
        <v>66.62816069824156</v>
      </c>
      <c r="D116" s="47">
        <v>5685</v>
      </c>
      <c r="E116" s="58">
        <v>2479</v>
      </c>
      <c r="F116" s="94">
        <f t="shared" si="9"/>
        <v>43.60598065083553</v>
      </c>
      <c r="G116" s="96">
        <v>2494</v>
      </c>
      <c r="H116" s="50">
        <v>40</v>
      </c>
      <c r="I116" s="49">
        <f t="shared" si="11"/>
        <v>1.6038492381716118</v>
      </c>
      <c r="J116" s="50">
        <v>11</v>
      </c>
      <c r="K116" s="49">
        <f t="shared" si="12"/>
        <v>0.4410585404971933</v>
      </c>
      <c r="L116" s="50">
        <v>9</v>
      </c>
      <c r="M116" s="49">
        <f t="shared" si="13"/>
        <v>0.36086607858861264</v>
      </c>
      <c r="N116" s="50">
        <v>2</v>
      </c>
      <c r="O116" s="51">
        <f t="shared" si="10"/>
        <v>0.08019246190858059</v>
      </c>
      <c r="P116" s="52">
        <f t="shared" si="16"/>
        <v>62</v>
      </c>
      <c r="Q116" s="49">
        <f t="shared" si="14"/>
        <v>2.4859663191659984</v>
      </c>
      <c r="R116" s="52">
        <f t="shared" si="17"/>
        <v>11</v>
      </c>
      <c r="S116" s="53">
        <f t="shared" si="15"/>
        <v>0.4410585404971933</v>
      </c>
    </row>
    <row r="117" spans="1:19" ht="12.75">
      <c r="A117" s="46">
        <v>90</v>
      </c>
      <c r="B117" s="64" t="s">
        <v>113</v>
      </c>
      <c r="C117" s="66">
        <v>49.2087942865145</v>
      </c>
      <c r="D117" s="47">
        <v>1934</v>
      </c>
      <c r="E117" s="58">
        <v>333</v>
      </c>
      <c r="F117" s="94">
        <f t="shared" si="9"/>
        <v>17.2182006204757</v>
      </c>
      <c r="G117" s="96">
        <v>335</v>
      </c>
      <c r="H117" s="50">
        <v>1</v>
      </c>
      <c r="I117" s="49">
        <f t="shared" si="11"/>
        <v>0.2985074626865672</v>
      </c>
      <c r="J117" s="50">
        <v>0</v>
      </c>
      <c r="K117" s="49">
        <f t="shared" si="12"/>
        <v>0</v>
      </c>
      <c r="L117" s="50">
        <v>1</v>
      </c>
      <c r="M117" s="49">
        <f t="shared" si="13"/>
        <v>0.2985074626865672</v>
      </c>
      <c r="N117" s="50">
        <v>0</v>
      </c>
      <c r="O117" s="51">
        <f t="shared" si="10"/>
        <v>0</v>
      </c>
      <c r="P117" s="52">
        <f t="shared" si="16"/>
        <v>2</v>
      </c>
      <c r="Q117" s="49">
        <f t="shared" si="14"/>
        <v>0.5970149253731344</v>
      </c>
      <c r="R117" s="52">
        <f t="shared" si="17"/>
        <v>1</v>
      </c>
      <c r="S117" s="53">
        <f t="shared" si="15"/>
        <v>0.2985074626865672</v>
      </c>
    </row>
    <row r="118" spans="1:19" ht="12.75">
      <c r="A118" s="46">
        <v>91</v>
      </c>
      <c r="B118" s="64" t="s">
        <v>114</v>
      </c>
      <c r="C118" s="66">
        <v>32.73115773115773</v>
      </c>
      <c r="D118" s="47">
        <v>1347</v>
      </c>
      <c r="E118" s="58">
        <v>265</v>
      </c>
      <c r="F118" s="94">
        <f t="shared" si="9"/>
        <v>19.673348181143282</v>
      </c>
      <c r="G118" s="96">
        <v>263</v>
      </c>
      <c r="H118" s="50">
        <v>0</v>
      </c>
      <c r="I118" s="49">
        <f t="shared" si="11"/>
        <v>0</v>
      </c>
      <c r="J118" s="50">
        <v>0</v>
      </c>
      <c r="K118" s="49">
        <f t="shared" si="12"/>
        <v>0</v>
      </c>
      <c r="L118" s="50">
        <v>0</v>
      </c>
      <c r="M118" s="49">
        <f t="shared" si="13"/>
        <v>0</v>
      </c>
      <c r="N118" s="50">
        <v>0</v>
      </c>
      <c r="O118" s="51">
        <f t="shared" si="10"/>
        <v>0</v>
      </c>
      <c r="P118" s="52">
        <f t="shared" si="16"/>
        <v>0</v>
      </c>
      <c r="Q118" s="49">
        <f t="shared" si="14"/>
        <v>0</v>
      </c>
      <c r="R118" s="52">
        <f t="shared" si="17"/>
        <v>0</v>
      </c>
      <c r="S118" s="53">
        <f t="shared" si="15"/>
        <v>0</v>
      </c>
    </row>
    <row r="119" spans="1:19" ht="12.75">
      <c r="A119" s="46">
        <v>92</v>
      </c>
      <c r="B119" s="64" t="s">
        <v>115</v>
      </c>
      <c r="C119" s="66">
        <v>33.6570945945946</v>
      </c>
      <c r="D119" s="47">
        <v>496</v>
      </c>
      <c r="E119" s="58">
        <v>47</v>
      </c>
      <c r="F119" s="94">
        <f t="shared" si="9"/>
        <v>9.475806451612904</v>
      </c>
      <c r="G119" s="96">
        <v>46</v>
      </c>
      <c r="H119" s="50">
        <v>2</v>
      </c>
      <c r="I119" s="49">
        <f t="shared" si="11"/>
        <v>4.3478260869565215</v>
      </c>
      <c r="J119" s="50">
        <v>0</v>
      </c>
      <c r="K119" s="49">
        <f t="shared" si="12"/>
        <v>0</v>
      </c>
      <c r="L119" s="50">
        <v>0</v>
      </c>
      <c r="M119" s="49">
        <f t="shared" si="13"/>
        <v>0</v>
      </c>
      <c r="N119" s="50">
        <v>0</v>
      </c>
      <c r="O119" s="51">
        <f t="shared" si="10"/>
        <v>0</v>
      </c>
      <c r="P119" s="52">
        <f t="shared" si="16"/>
        <v>2</v>
      </c>
      <c r="Q119" s="49">
        <f t="shared" si="14"/>
        <v>4.3478260869565215</v>
      </c>
      <c r="R119" s="52">
        <f t="shared" si="17"/>
        <v>0</v>
      </c>
      <c r="S119" s="53">
        <f t="shared" si="15"/>
        <v>0</v>
      </c>
    </row>
    <row r="120" spans="1:19" ht="12.75">
      <c r="A120" s="46">
        <v>93</v>
      </c>
      <c r="B120" s="64" t="s">
        <v>116</v>
      </c>
      <c r="C120" s="66">
        <v>61.946317598836444</v>
      </c>
      <c r="D120" s="47">
        <v>10431</v>
      </c>
      <c r="E120" s="58">
        <v>4328</v>
      </c>
      <c r="F120" s="94">
        <f t="shared" si="9"/>
        <v>41.49170741060301</v>
      </c>
      <c r="G120" s="96">
        <v>4358</v>
      </c>
      <c r="H120" s="50">
        <v>206</v>
      </c>
      <c r="I120" s="49">
        <f t="shared" si="11"/>
        <v>4.726938962826985</v>
      </c>
      <c r="J120" s="50">
        <v>87</v>
      </c>
      <c r="K120" s="49">
        <f t="shared" si="12"/>
        <v>1.9963285910968334</v>
      </c>
      <c r="L120" s="50">
        <f>28+19</f>
        <v>47</v>
      </c>
      <c r="M120" s="49">
        <f t="shared" si="13"/>
        <v>1.0784763653051859</v>
      </c>
      <c r="N120" s="50">
        <v>3</v>
      </c>
      <c r="O120" s="51">
        <f t="shared" si="10"/>
        <v>0.06883891693437356</v>
      </c>
      <c r="P120" s="52">
        <f t="shared" si="16"/>
        <v>343</v>
      </c>
      <c r="Q120" s="49">
        <f t="shared" si="14"/>
        <v>7.870582836163377</v>
      </c>
      <c r="R120" s="52">
        <f t="shared" si="17"/>
        <v>50</v>
      </c>
      <c r="S120" s="53">
        <f t="shared" si="15"/>
        <v>1.1473152822395594</v>
      </c>
    </row>
    <row r="121" spans="1:19" ht="12.75">
      <c r="A121" s="46">
        <v>94</v>
      </c>
      <c r="B121" s="64" t="s">
        <v>117</v>
      </c>
      <c r="C121" s="66">
        <v>41</v>
      </c>
      <c r="D121" s="47">
        <v>1873</v>
      </c>
      <c r="E121" s="58">
        <v>210</v>
      </c>
      <c r="F121" s="94">
        <f t="shared" si="9"/>
        <v>11.211959423384945</v>
      </c>
      <c r="G121" s="96">
        <v>209</v>
      </c>
      <c r="H121" s="50">
        <v>0</v>
      </c>
      <c r="I121" s="49">
        <f t="shared" si="11"/>
        <v>0</v>
      </c>
      <c r="J121" s="50">
        <v>0</v>
      </c>
      <c r="K121" s="49">
        <f t="shared" si="12"/>
        <v>0</v>
      </c>
      <c r="L121" s="50">
        <v>0</v>
      </c>
      <c r="M121" s="49">
        <f t="shared" si="13"/>
        <v>0</v>
      </c>
      <c r="N121" s="50">
        <v>0</v>
      </c>
      <c r="O121" s="51">
        <f t="shared" si="10"/>
        <v>0</v>
      </c>
      <c r="P121" s="52">
        <f t="shared" si="16"/>
        <v>0</v>
      </c>
      <c r="Q121" s="49">
        <f t="shared" si="14"/>
        <v>0</v>
      </c>
      <c r="R121" s="52">
        <f t="shared" si="17"/>
        <v>0</v>
      </c>
      <c r="S121" s="53">
        <f t="shared" si="15"/>
        <v>0</v>
      </c>
    </row>
    <row r="122" spans="1:19" ht="12.75">
      <c r="A122" s="46">
        <v>95</v>
      </c>
      <c r="B122" s="64" t="s">
        <v>118</v>
      </c>
      <c r="C122" s="66">
        <v>30.03734827264239</v>
      </c>
      <c r="D122" s="47">
        <v>2034</v>
      </c>
      <c r="E122" s="58">
        <v>955</v>
      </c>
      <c r="F122" s="94">
        <f t="shared" si="9"/>
        <v>46.95181907571288</v>
      </c>
      <c r="G122" s="96">
        <v>916</v>
      </c>
      <c r="H122" s="50">
        <v>5</v>
      </c>
      <c r="I122" s="49">
        <f t="shared" si="11"/>
        <v>0.5458515283842794</v>
      </c>
      <c r="J122" s="50">
        <v>4</v>
      </c>
      <c r="K122" s="49">
        <f t="shared" si="12"/>
        <v>0.43668122270742354</v>
      </c>
      <c r="L122" s="50">
        <v>4</v>
      </c>
      <c r="M122" s="49">
        <f t="shared" si="13"/>
        <v>0.43668122270742354</v>
      </c>
      <c r="N122" s="50">
        <v>0</v>
      </c>
      <c r="O122" s="51">
        <f t="shared" si="10"/>
        <v>0</v>
      </c>
      <c r="P122" s="52">
        <f t="shared" si="16"/>
        <v>13</v>
      </c>
      <c r="Q122" s="49">
        <f t="shared" si="14"/>
        <v>1.4192139737991267</v>
      </c>
      <c r="R122" s="52">
        <f t="shared" si="17"/>
        <v>4</v>
      </c>
      <c r="S122" s="53">
        <f t="shared" si="15"/>
        <v>0.43668122270742354</v>
      </c>
    </row>
    <row r="123" spans="1:19" ht="12.75">
      <c r="A123" s="46">
        <v>96</v>
      </c>
      <c r="B123" s="64" t="s">
        <v>119</v>
      </c>
      <c r="C123" s="66">
        <v>40.52511415525114</v>
      </c>
      <c r="D123" s="47">
        <v>2362</v>
      </c>
      <c r="E123" s="58">
        <v>281</v>
      </c>
      <c r="F123" s="94">
        <f t="shared" si="9"/>
        <v>11.896697713801863</v>
      </c>
      <c r="G123" s="96">
        <v>279</v>
      </c>
      <c r="H123" s="50">
        <v>0</v>
      </c>
      <c r="I123" s="49">
        <f t="shared" si="11"/>
        <v>0</v>
      </c>
      <c r="J123" s="50">
        <v>0</v>
      </c>
      <c r="K123" s="49">
        <f t="shared" si="12"/>
        <v>0</v>
      </c>
      <c r="L123" s="50">
        <v>0</v>
      </c>
      <c r="M123" s="49">
        <f t="shared" si="13"/>
        <v>0</v>
      </c>
      <c r="N123" s="50">
        <v>0</v>
      </c>
      <c r="O123" s="51">
        <f t="shared" si="10"/>
        <v>0</v>
      </c>
      <c r="P123" s="52">
        <f t="shared" si="16"/>
        <v>0</v>
      </c>
      <c r="Q123" s="49">
        <f t="shared" si="14"/>
        <v>0</v>
      </c>
      <c r="R123" s="52">
        <f t="shared" si="17"/>
        <v>0</v>
      </c>
      <c r="S123" s="53">
        <f t="shared" si="15"/>
        <v>0</v>
      </c>
    </row>
    <row r="124" spans="1:19" ht="12.75">
      <c r="A124" s="46">
        <v>97</v>
      </c>
      <c r="B124" s="64" t="s">
        <v>120</v>
      </c>
      <c r="C124" s="66">
        <v>32.240437158469945</v>
      </c>
      <c r="D124" s="47">
        <v>2427</v>
      </c>
      <c r="E124" s="58">
        <v>481</v>
      </c>
      <c r="F124" s="94">
        <f t="shared" si="9"/>
        <v>19.818706221672848</v>
      </c>
      <c r="G124" s="96">
        <v>478</v>
      </c>
      <c r="H124" s="50">
        <v>1</v>
      </c>
      <c r="I124" s="49">
        <f t="shared" si="11"/>
        <v>0.20920502092050208</v>
      </c>
      <c r="J124" s="50">
        <v>0</v>
      </c>
      <c r="K124" s="49">
        <f t="shared" si="12"/>
        <v>0</v>
      </c>
      <c r="L124" s="50">
        <v>0</v>
      </c>
      <c r="M124" s="49">
        <f t="shared" si="13"/>
        <v>0</v>
      </c>
      <c r="N124" s="50">
        <v>0</v>
      </c>
      <c r="O124" s="51">
        <f t="shared" si="10"/>
        <v>0</v>
      </c>
      <c r="P124" s="52">
        <f t="shared" si="16"/>
        <v>1</v>
      </c>
      <c r="Q124" s="49">
        <f t="shared" si="14"/>
        <v>0.20920502092050208</v>
      </c>
      <c r="R124" s="52">
        <f t="shared" si="17"/>
        <v>0</v>
      </c>
      <c r="S124" s="53">
        <f t="shared" si="15"/>
        <v>0</v>
      </c>
    </row>
    <row r="125" spans="1:19" ht="12.75">
      <c r="A125" s="105">
        <v>98</v>
      </c>
      <c r="B125" s="98" t="s">
        <v>121</v>
      </c>
      <c r="C125" s="66">
        <v>70.60849598163031</v>
      </c>
      <c r="D125" s="97">
        <v>120</v>
      </c>
      <c r="E125" s="99">
        <v>7</v>
      </c>
      <c r="F125" s="106">
        <f t="shared" si="9"/>
        <v>5.833333333333333</v>
      </c>
      <c r="G125" s="104">
        <v>7</v>
      </c>
      <c r="H125" s="101">
        <v>1</v>
      </c>
      <c r="I125" s="100">
        <f t="shared" si="11"/>
        <v>14.285714285714285</v>
      </c>
      <c r="J125" s="101">
        <v>0</v>
      </c>
      <c r="K125" s="100">
        <f t="shared" si="12"/>
        <v>0</v>
      </c>
      <c r="L125" s="101">
        <v>0</v>
      </c>
      <c r="M125" s="100">
        <f t="shared" si="13"/>
        <v>0</v>
      </c>
      <c r="N125" s="101">
        <v>0</v>
      </c>
      <c r="O125" s="51">
        <f t="shared" si="10"/>
        <v>0</v>
      </c>
      <c r="P125" s="102">
        <f t="shared" si="16"/>
        <v>1</v>
      </c>
      <c r="Q125" s="100">
        <f t="shared" si="14"/>
        <v>14.285714285714285</v>
      </c>
      <c r="R125" s="102">
        <f t="shared" si="17"/>
        <v>0</v>
      </c>
      <c r="S125" s="103">
        <f t="shared" si="15"/>
        <v>0</v>
      </c>
    </row>
    <row r="126" spans="1:19" ht="1.5" customHeight="1">
      <c r="A126" s="107"/>
      <c r="B126" s="70"/>
      <c r="C126" s="71"/>
      <c r="D126" s="72"/>
      <c r="E126" s="73"/>
      <c r="F126" s="74"/>
      <c r="G126" s="75"/>
      <c r="H126" s="76"/>
      <c r="I126" s="74"/>
      <c r="J126" s="76"/>
      <c r="K126" s="74"/>
      <c r="L126" s="76"/>
      <c r="M126" s="74"/>
      <c r="N126" s="76"/>
      <c r="O126" s="74"/>
      <c r="P126" s="76"/>
      <c r="Q126" s="74"/>
      <c r="R126" s="76"/>
      <c r="S126" s="108"/>
    </row>
    <row r="127" spans="1:19" ht="1.5" customHeight="1" thickBot="1">
      <c r="A127" s="107"/>
      <c r="B127" s="70"/>
      <c r="C127" s="71"/>
      <c r="D127" s="72"/>
      <c r="E127" s="73"/>
      <c r="F127" s="74"/>
      <c r="G127" s="75"/>
      <c r="H127" s="76"/>
      <c r="I127" s="74"/>
      <c r="J127" s="76"/>
      <c r="K127" s="74"/>
      <c r="L127" s="76"/>
      <c r="M127" s="74"/>
      <c r="N127" s="76"/>
      <c r="O127" s="74"/>
      <c r="P127" s="76"/>
      <c r="Q127" s="74"/>
      <c r="R127" s="76"/>
      <c r="S127" s="108"/>
    </row>
    <row r="128" spans="1:19" ht="13.5" thickTop="1">
      <c r="A128" s="1" t="s">
        <v>0</v>
      </c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"/>
      <c r="S128" s="4"/>
    </row>
    <row r="129" spans="1:19" ht="12.75">
      <c r="A129" s="5" t="s">
        <v>1</v>
      </c>
      <c r="B129" s="6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6"/>
      <c r="P129" s="6"/>
      <c r="Q129" s="6"/>
      <c r="R129" s="6"/>
      <c r="S129" s="8"/>
    </row>
    <row r="130" spans="1:19" ht="13.5" thickBot="1">
      <c r="A130" s="5"/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6"/>
      <c r="P130" s="6"/>
      <c r="Q130" s="6"/>
      <c r="R130" s="6"/>
      <c r="S130" s="8"/>
    </row>
    <row r="131" spans="1:19" ht="13.5" thickTop="1">
      <c r="A131" s="9"/>
      <c r="B131" s="82"/>
      <c r="C131" s="61"/>
      <c r="D131" s="83" t="s">
        <v>2</v>
      </c>
      <c r="E131" s="2"/>
      <c r="F131" s="10"/>
      <c r="G131" s="83" t="s">
        <v>3</v>
      </c>
      <c r="H131" s="2"/>
      <c r="I131" s="11"/>
      <c r="J131" s="11"/>
      <c r="K131" s="11"/>
      <c r="L131" s="11"/>
      <c r="M131" s="11"/>
      <c r="N131" s="11"/>
      <c r="O131" s="2"/>
      <c r="P131" s="2"/>
      <c r="Q131" s="2"/>
      <c r="R131" s="2"/>
      <c r="S131" s="4"/>
    </row>
    <row r="132" spans="1:19" ht="13.5" thickBot="1">
      <c r="A132" s="16" t="s">
        <v>198</v>
      </c>
      <c r="C132" s="62"/>
      <c r="D132" s="17" t="s">
        <v>194</v>
      </c>
      <c r="E132" s="18"/>
      <c r="F132" s="19"/>
      <c r="G132" s="20" t="s">
        <v>4</v>
      </c>
      <c r="H132" s="18"/>
      <c r="I132" s="21"/>
      <c r="J132" s="21"/>
      <c r="K132" s="21"/>
      <c r="L132" s="21"/>
      <c r="M132" s="21"/>
      <c r="N132" s="21"/>
      <c r="O132" s="18"/>
      <c r="P132" s="6"/>
      <c r="Q132" s="6"/>
      <c r="R132" s="6"/>
      <c r="S132" s="8"/>
    </row>
    <row r="133" spans="1:19" ht="13.5" thickTop="1">
      <c r="A133" s="60" t="s">
        <v>200</v>
      </c>
      <c r="B133" s="13"/>
      <c r="C133" s="68" t="s">
        <v>196</v>
      </c>
      <c r="D133" s="22" t="s">
        <v>5</v>
      </c>
      <c r="E133" s="23" t="s">
        <v>6</v>
      </c>
      <c r="F133" s="15"/>
      <c r="G133" s="22" t="s">
        <v>7</v>
      </c>
      <c r="H133" s="24" t="s">
        <v>8</v>
      </c>
      <c r="I133" s="25"/>
      <c r="J133" s="25"/>
      <c r="K133" s="25"/>
      <c r="L133" s="25"/>
      <c r="M133" s="25"/>
      <c r="N133" s="25"/>
      <c r="O133" s="26"/>
      <c r="P133" s="27" t="s">
        <v>9</v>
      </c>
      <c r="Q133" s="27"/>
      <c r="R133" s="2"/>
      <c r="S133" s="4"/>
    </row>
    <row r="134" spans="1:19" ht="12.75">
      <c r="A134" s="12"/>
      <c r="B134" s="13"/>
      <c r="C134" s="68" t="s">
        <v>197</v>
      </c>
      <c r="D134" s="22" t="s">
        <v>10</v>
      </c>
      <c r="E134" s="28" t="s">
        <v>11</v>
      </c>
      <c r="F134" s="29"/>
      <c r="G134" s="22" t="s">
        <v>12</v>
      </c>
      <c r="H134" s="24" t="s">
        <v>13</v>
      </c>
      <c r="I134" s="30"/>
      <c r="J134" s="24" t="s">
        <v>14</v>
      </c>
      <c r="K134" s="30"/>
      <c r="L134" s="24" t="s">
        <v>15</v>
      </c>
      <c r="M134" s="30"/>
      <c r="N134" s="24" t="s">
        <v>16</v>
      </c>
      <c r="O134" s="31"/>
      <c r="P134" s="32" t="s">
        <v>17</v>
      </c>
      <c r="Q134" s="6"/>
      <c r="R134" s="33" t="s">
        <v>18</v>
      </c>
      <c r="S134" s="34"/>
    </row>
    <row r="135" spans="1:19" ht="13.5" thickBot="1">
      <c r="A135" s="35"/>
      <c r="B135" s="36"/>
      <c r="C135" s="69" t="s">
        <v>199</v>
      </c>
      <c r="D135" s="37" t="s">
        <v>19</v>
      </c>
      <c r="E135" s="38" t="s">
        <v>20</v>
      </c>
      <c r="F135" s="38" t="s">
        <v>21</v>
      </c>
      <c r="G135" s="37" t="s">
        <v>22</v>
      </c>
      <c r="H135" s="38" t="s">
        <v>20</v>
      </c>
      <c r="I135" s="38" t="s">
        <v>21</v>
      </c>
      <c r="J135" s="38" t="s">
        <v>20</v>
      </c>
      <c r="K135" s="38" t="s">
        <v>21</v>
      </c>
      <c r="L135" s="38" t="s">
        <v>20</v>
      </c>
      <c r="M135" s="38" t="s">
        <v>21</v>
      </c>
      <c r="N135" s="38" t="s">
        <v>20</v>
      </c>
      <c r="O135" s="78" t="s">
        <v>21</v>
      </c>
      <c r="P135" s="38" t="s">
        <v>20</v>
      </c>
      <c r="Q135" s="39" t="s">
        <v>21</v>
      </c>
      <c r="R135" s="38" t="s">
        <v>20</v>
      </c>
      <c r="S135" s="40" t="s">
        <v>21</v>
      </c>
    </row>
    <row r="136" spans="1:19" ht="13.5" thickTop="1">
      <c r="A136" s="46">
        <v>99</v>
      </c>
      <c r="B136" s="64" t="s">
        <v>122</v>
      </c>
      <c r="C136" s="66">
        <v>33.81624094548227</v>
      </c>
      <c r="D136" s="47">
        <v>1113</v>
      </c>
      <c r="E136" s="58">
        <v>117</v>
      </c>
      <c r="F136" s="94">
        <f t="shared" si="9"/>
        <v>10.512129380053908</v>
      </c>
      <c r="G136" s="109">
        <v>117</v>
      </c>
      <c r="H136" s="50">
        <v>1</v>
      </c>
      <c r="I136" s="49">
        <f t="shared" si="11"/>
        <v>0.8547008547008548</v>
      </c>
      <c r="J136" s="50">
        <v>0</v>
      </c>
      <c r="K136" s="49">
        <f t="shared" si="12"/>
        <v>0</v>
      </c>
      <c r="L136" s="50">
        <v>0</v>
      </c>
      <c r="M136" s="49">
        <f t="shared" si="13"/>
        <v>0</v>
      </c>
      <c r="N136" s="50">
        <v>0</v>
      </c>
      <c r="O136" s="77">
        <f t="shared" si="10"/>
        <v>0</v>
      </c>
      <c r="P136" s="52">
        <f t="shared" si="16"/>
        <v>1</v>
      </c>
      <c r="Q136" s="49">
        <f t="shared" si="14"/>
        <v>0.8547008547008548</v>
      </c>
      <c r="R136" s="52">
        <f t="shared" si="17"/>
        <v>0</v>
      </c>
      <c r="S136" s="53">
        <f t="shared" si="15"/>
        <v>0</v>
      </c>
    </row>
    <row r="137" spans="1:19" ht="12.75">
      <c r="A137" s="46">
        <v>100</v>
      </c>
      <c r="B137" s="64" t="s">
        <v>123</v>
      </c>
      <c r="C137" s="66">
        <v>59.072022160664815</v>
      </c>
      <c r="D137" s="47">
        <v>217</v>
      </c>
      <c r="E137" s="58">
        <v>3</v>
      </c>
      <c r="F137" s="94">
        <f t="shared" si="9"/>
        <v>1.3824884792626728</v>
      </c>
      <c r="G137" s="96">
        <v>3</v>
      </c>
      <c r="H137" s="50">
        <v>0</v>
      </c>
      <c r="I137" s="49">
        <f t="shared" si="11"/>
        <v>0</v>
      </c>
      <c r="J137" s="50">
        <v>0</v>
      </c>
      <c r="K137" s="49">
        <f t="shared" si="12"/>
        <v>0</v>
      </c>
      <c r="L137" s="50">
        <v>0</v>
      </c>
      <c r="M137" s="49">
        <f t="shared" si="13"/>
        <v>0</v>
      </c>
      <c r="N137" s="50">
        <v>0</v>
      </c>
      <c r="O137" s="51">
        <f t="shared" si="10"/>
        <v>0</v>
      </c>
      <c r="P137" s="52">
        <f t="shared" si="16"/>
        <v>0</v>
      </c>
      <c r="Q137" s="49">
        <f t="shared" si="14"/>
        <v>0</v>
      </c>
      <c r="R137" s="52">
        <f t="shared" si="17"/>
        <v>0</v>
      </c>
      <c r="S137" s="53">
        <f t="shared" si="15"/>
        <v>0</v>
      </c>
    </row>
    <row r="138" spans="1:19" ht="12.75">
      <c r="A138" s="46">
        <v>101</v>
      </c>
      <c r="B138" s="64" t="s">
        <v>124</v>
      </c>
      <c r="C138" s="66">
        <v>46.05038185341389</v>
      </c>
      <c r="D138" s="47">
        <v>1523</v>
      </c>
      <c r="E138" s="58">
        <v>215</v>
      </c>
      <c r="F138" s="94">
        <f t="shared" si="9"/>
        <v>14.116874589625738</v>
      </c>
      <c r="G138" s="96">
        <v>213</v>
      </c>
      <c r="H138" s="50">
        <v>1</v>
      </c>
      <c r="I138" s="49">
        <f t="shared" si="11"/>
        <v>0.4694835680751174</v>
      </c>
      <c r="J138" s="50">
        <v>0</v>
      </c>
      <c r="K138" s="49">
        <f t="shared" si="12"/>
        <v>0</v>
      </c>
      <c r="L138" s="50">
        <v>0</v>
      </c>
      <c r="M138" s="49">
        <f t="shared" si="13"/>
        <v>0</v>
      </c>
      <c r="N138" s="50">
        <v>0</v>
      </c>
      <c r="O138" s="51">
        <f t="shared" si="10"/>
        <v>0</v>
      </c>
      <c r="P138" s="52">
        <f t="shared" si="16"/>
        <v>1</v>
      </c>
      <c r="Q138" s="49">
        <f t="shared" si="14"/>
        <v>0.4694835680751174</v>
      </c>
      <c r="R138" s="52">
        <f t="shared" si="17"/>
        <v>0</v>
      </c>
      <c r="S138" s="53">
        <f t="shared" si="15"/>
        <v>0</v>
      </c>
    </row>
    <row r="139" spans="1:19" ht="12.75">
      <c r="A139" s="46">
        <v>102</v>
      </c>
      <c r="B139" s="64" t="s">
        <v>125</v>
      </c>
      <c r="C139" s="66">
        <v>35.03898635477583</v>
      </c>
      <c r="D139" s="47">
        <v>348</v>
      </c>
      <c r="E139" s="58">
        <v>67</v>
      </c>
      <c r="F139" s="94">
        <f t="shared" si="9"/>
        <v>19.25287356321839</v>
      </c>
      <c r="G139" s="96">
        <v>63</v>
      </c>
      <c r="H139" s="50">
        <v>0</v>
      </c>
      <c r="I139" s="49">
        <f t="shared" si="11"/>
        <v>0</v>
      </c>
      <c r="J139" s="50">
        <v>0</v>
      </c>
      <c r="K139" s="49">
        <f t="shared" si="12"/>
        <v>0</v>
      </c>
      <c r="L139" s="50">
        <v>0</v>
      </c>
      <c r="M139" s="49">
        <f t="shared" si="13"/>
        <v>0</v>
      </c>
      <c r="N139" s="50">
        <v>0</v>
      </c>
      <c r="O139" s="51">
        <f t="shared" si="10"/>
        <v>0</v>
      </c>
      <c r="P139" s="52">
        <f t="shared" si="16"/>
        <v>0</v>
      </c>
      <c r="Q139" s="49">
        <f t="shared" si="14"/>
        <v>0</v>
      </c>
      <c r="R139" s="52">
        <f t="shared" si="17"/>
        <v>0</v>
      </c>
      <c r="S139" s="53">
        <f t="shared" si="15"/>
        <v>0</v>
      </c>
    </row>
    <row r="140" spans="1:19" ht="12.75">
      <c r="A140" s="46">
        <v>103</v>
      </c>
      <c r="B140" s="64" t="s">
        <v>126</v>
      </c>
      <c r="C140" s="66">
        <v>52.567179213699525</v>
      </c>
      <c r="D140" s="47">
        <v>6747</v>
      </c>
      <c r="E140" s="58">
        <v>2203</v>
      </c>
      <c r="F140" s="94">
        <f t="shared" si="9"/>
        <v>32.651548836519936</v>
      </c>
      <c r="G140" s="96">
        <v>2152</v>
      </c>
      <c r="H140" s="50">
        <v>18</v>
      </c>
      <c r="I140" s="49">
        <f t="shared" si="11"/>
        <v>0.8364312267657992</v>
      </c>
      <c r="J140" s="50">
        <v>5</v>
      </c>
      <c r="K140" s="49">
        <f t="shared" si="12"/>
        <v>0.23234200743494424</v>
      </c>
      <c r="L140" s="50">
        <v>6</v>
      </c>
      <c r="M140" s="49">
        <f t="shared" si="13"/>
        <v>0.2788104089219331</v>
      </c>
      <c r="N140" s="50">
        <v>2</v>
      </c>
      <c r="O140" s="51">
        <f t="shared" si="10"/>
        <v>0.09293680297397769</v>
      </c>
      <c r="P140" s="52">
        <f t="shared" si="16"/>
        <v>31</v>
      </c>
      <c r="Q140" s="49">
        <f t="shared" si="14"/>
        <v>1.4405204460966543</v>
      </c>
      <c r="R140" s="52">
        <f t="shared" si="17"/>
        <v>8</v>
      </c>
      <c r="S140" s="53">
        <f t="shared" si="15"/>
        <v>0.37174721189591076</v>
      </c>
    </row>
    <row r="141" spans="1:19" ht="12.75">
      <c r="A141" s="46">
        <v>104</v>
      </c>
      <c r="B141" s="64" t="s">
        <v>127</v>
      </c>
      <c r="C141" s="66">
        <v>62.01807228915662</v>
      </c>
      <c r="D141" s="47">
        <v>2808</v>
      </c>
      <c r="E141" s="58">
        <v>841</v>
      </c>
      <c r="F141" s="94">
        <f t="shared" si="9"/>
        <v>29.950142450142454</v>
      </c>
      <c r="G141" s="96">
        <v>838</v>
      </c>
      <c r="H141" s="50">
        <v>29</v>
      </c>
      <c r="I141" s="49">
        <f t="shared" si="11"/>
        <v>3.4606205250596656</v>
      </c>
      <c r="J141" s="50">
        <v>5</v>
      </c>
      <c r="K141" s="49">
        <f t="shared" si="12"/>
        <v>0.5966587112171837</v>
      </c>
      <c r="L141" s="50">
        <v>3</v>
      </c>
      <c r="M141" s="49">
        <f t="shared" si="13"/>
        <v>0.35799522673031026</v>
      </c>
      <c r="N141" s="50">
        <v>0</v>
      </c>
      <c r="O141" s="51">
        <f t="shared" si="10"/>
        <v>0</v>
      </c>
      <c r="P141" s="52">
        <f t="shared" si="16"/>
        <v>37</v>
      </c>
      <c r="Q141" s="49">
        <f t="shared" si="14"/>
        <v>4.41527446300716</v>
      </c>
      <c r="R141" s="52">
        <f t="shared" si="17"/>
        <v>3</v>
      </c>
      <c r="S141" s="53">
        <f t="shared" si="15"/>
        <v>0.35799522673031026</v>
      </c>
    </row>
    <row r="142" spans="1:19" ht="12.75">
      <c r="A142" s="46">
        <v>105</v>
      </c>
      <c r="B142" s="64" t="s">
        <v>128</v>
      </c>
      <c r="C142" s="66">
        <v>50.984682713347915</v>
      </c>
      <c r="D142" s="47">
        <v>519</v>
      </c>
      <c r="E142" s="58">
        <v>103</v>
      </c>
      <c r="F142" s="94">
        <f aca="true" t="shared" si="18" ref="F142:F200">+(E142/D142)*100</f>
        <v>19.845857418111752</v>
      </c>
      <c r="G142" s="96">
        <v>103</v>
      </c>
      <c r="H142" s="50">
        <v>0</v>
      </c>
      <c r="I142" s="49">
        <f t="shared" si="11"/>
        <v>0</v>
      </c>
      <c r="J142" s="50">
        <v>1</v>
      </c>
      <c r="K142" s="49">
        <f t="shared" si="12"/>
        <v>0.9708737864077669</v>
      </c>
      <c r="L142" s="50">
        <v>0</v>
      </c>
      <c r="M142" s="49">
        <f t="shared" si="13"/>
        <v>0</v>
      </c>
      <c r="N142" s="50">
        <v>0</v>
      </c>
      <c r="O142" s="51">
        <f aca="true" t="shared" si="19" ref="O142:O200">+(N142/$G142)*100</f>
        <v>0</v>
      </c>
      <c r="P142" s="52">
        <f t="shared" si="16"/>
        <v>1</v>
      </c>
      <c r="Q142" s="49">
        <f t="shared" si="14"/>
        <v>0.9708737864077669</v>
      </c>
      <c r="R142" s="52">
        <f t="shared" si="17"/>
        <v>0</v>
      </c>
      <c r="S142" s="53">
        <f t="shared" si="15"/>
        <v>0</v>
      </c>
    </row>
    <row r="143" spans="1:19" ht="12.75">
      <c r="A143" s="46">
        <v>106</v>
      </c>
      <c r="B143" s="64" t="s">
        <v>129</v>
      </c>
      <c r="C143" s="66">
        <v>45.137203658764236</v>
      </c>
      <c r="D143" s="47">
        <v>727</v>
      </c>
      <c r="E143" s="58">
        <v>169</v>
      </c>
      <c r="F143" s="94">
        <f t="shared" si="18"/>
        <v>23.24621733149931</v>
      </c>
      <c r="G143" s="96">
        <v>168</v>
      </c>
      <c r="H143" s="50">
        <v>2</v>
      </c>
      <c r="I143" s="49">
        <f aca="true" t="shared" si="20" ref="I143:I200">+(H143/$G143)*100</f>
        <v>1.1904761904761905</v>
      </c>
      <c r="J143" s="50">
        <v>0</v>
      </c>
      <c r="K143" s="49">
        <f aca="true" t="shared" si="21" ref="K143:K200">+(J143/$G143)*100</f>
        <v>0</v>
      </c>
      <c r="L143" s="50">
        <v>0</v>
      </c>
      <c r="M143" s="49">
        <f aca="true" t="shared" si="22" ref="M143:M200">+(L143/$G143)*100</f>
        <v>0</v>
      </c>
      <c r="N143" s="50">
        <v>0</v>
      </c>
      <c r="O143" s="51">
        <f t="shared" si="19"/>
        <v>0</v>
      </c>
      <c r="P143" s="52">
        <f t="shared" si="16"/>
        <v>2</v>
      </c>
      <c r="Q143" s="49">
        <f aca="true" t="shared" si="23" ref="Q143:Q200">+(P143/$G143)*100</f>
        <v>1.1904761904761905</v>
      </c>
      <c r="R143" s="52">
        <f t="shared" si="17"/>
        <v>0</v>
      </c>
      <c r="S143" s="53">
        <f aca="true" t="shared" si="24" ref="S143:S200">+(R143/$G143)*100</f>
        <v>0</v>
      </c>
    </row>
    <row r="144" spans="1:19" ht="12.75">
      <c r="A144" s="46">
        <v>107</v>
      </c>
      <c r="B144" s="64" t="s">
        <v>130</v>
      </c>
      <c r="C144" s="66">
        <v>46.85831622176591</v>
      </c>
      <c r="D144" s="47">
        <v>931</v>
      </c>
      <c r="E144" s="58">
        <v>115</v>
      </c>
      <c r="F144" s="94">
        <f t="shared" si="18"/>
        <v>12.352309344790548</v>
      </c>
      <c r="G144" s="96">
        <v>114</v>
      </c>
      <c r="H144" s="50">
        <v>1</v>
      </c>
      <c r="I144" s="49">
        <f t="shared" si="20"/>
        <v>0.8771929824561403</v>
      </c>
      <c r="J144" s="50">
        <v>1</v>
      </c>
      <c r="K144" s="49">
        <f t="shared" si="21"/>
        <v>0.8771929824561403</v>
      </c>
      <c r="L144" s="50">
        <v>0</v>
      </c>
      <c r="M144" s="49">
        <f t="shared" si="22"/>
        <v>0</v>
      </c>
      <c r="N144" s="50">
        <v>0</v>
      </c>
      <c r="O144" s="51">
        <f t="shared" si="19"/>
        <v>0</v>
      </c>
      <c r="P144" s="52">
        <f t="shared" si="16"/>
        <v>2</v>
      </c>
      <c r="Q144" s="49">
        <f t="shared" si="23"/>
        <v>1.7543859649122806</v>
      </c>
      <c r="R144" s="52">
        <f t="shared" si="17"/>
        <v>0</v>
      </c>
      <c r="S144" s="53">
        <f t="shared" si="24"/>
        <v>0</v>
      </c>
    </row>
    <row r="145" spans="1:19" ht="12.75">
      <c r="A145" s="46">
        <v>108</v>
      </c>
      <c r="B145" s="64" t="s">
        <v>131</v>
      </c>
      <c r="C145" s="66">
        <v>29.70760233918129</v>
      </c>
      <c r="D145" s="47">
        <v>795</v>
      </c>
      <c r="E145" s="58">
        <v>187</v>
      </c>
      <c r="F145" s="94">
        <f t="shared" si="18"/>
        <v>23.52201257861635</v>
      </c>
      <c r="G145" s="96">
        <v>189</v>
      </c>
      <c r="H145" s="50">
        <v>2</v>
      </c>
      <c r="I145" s="49">
        <f t="shared" si="20"/>
        <v>1.0582010582010581</v>
      </c>
      <c r="J145" s="50">
        <v>0</v>
      </c>
      <c r="K145" s="49">
        <f t="shared" si="21"/>
        <v>0</v>
      </c>
      <c r="L145" s="50">
        <v>0</v>
      </c>
      <c r="M145" s="49">
        <f t="shared" si="22"/>
        <v>0</v>
      </c>
      <c r="N145" s="50">
        <v>0</v>
      </c>
      <c r="O145" s="51">
        <f t="shared" si="19"/>
        <v>0</v>
      </c>
      <c r="P145" s="52">
        <f t="shared" si="16"/>
        <v>2</v>
      </c>
      <c r="Q145" s="49">
        <f t="shared" si="23"/>
        <v>1.0582010582010581</v>
      </c>
      <c r="R145" s="52">
        <f t="shared" si="17"/>
        <v>0</v>
      </c>
      <c r="S145" s="53">
        <f t="shared" si="24"/>
        <v>0</v>
      </c>
    </row>
    <row r="146" spans="1:19" ht="12.75">
      <c r="A146" s="46">
        <v>109</v>
      </c>
      <c r="B146" s="64" t="s">
        <v>132</v>
      </c>
      <c r="C146" s="66">
        <v>47.19873150105708</v>
      </c>
      <c r="D146" s="47">
        <v>1157</v>
      </c>
      <c r="E146" s="58">
        <v>335</v>
      </c>
      <c r="F146" s="94">
        <f t="shared" si="18"/>
        <v>28.954191875540193</v>
      </c>
      <c r="G146" s="96">
        <v>336</v>
      </c>
      <c r="H146" s="50">
        <v>7</v>
      </c>
      <c r="I146" s="49">
        <f t="shared" si="20"/>
        <v>2.083333333333333</v>
      </c>
      <c r="J146" s="50">
        <v>2</v>
      </c>
      <c r="K146" s="49">
        <f t="shared" si="21"/>
        <v>0.5952380952380952</v>
      </c>
      <c r="L146" s="50">
        <v>2</v>
      </c>
      <c r="M146" s="49">
        <f t="shared" si="22"/>
        <v>0.5952380952380952</v>
      </c>
      <c r="N146" s="50">
        <v>0</v>
      </c>
      <c r="O146" s="51">
        <f t="shared" si="19"/>
        <v>0</v>
      </c>
      <c r="P146" s="52">
        <f t="shared" si="16"/>
        <v>11</v>
      </c>
      <c r="Q146" s="49">
        <f t="shared" si="23"/>
        <v>3.273809523809524</v>
      </c>
      <c r="R146" s="52">
        <f t="shared" si="17"/>
        <v>2</v>
      </c>
      <c r="S146" s="53">
        <f t="shared" si="24"/>
        <v>0.5952380952380952</v>
      </c>
    </row>
    <row r="147" spans="1:19" ht="12.75">
      <c r="A147" s="46">
        <v>110</v>
      </c>
      <c r="B147" s="64" t="s">
        <v>133</v>
      </c>
      <c r="C147" s="66">
        <v>45.322434150772025</v>
      </c>
      <c r="D147" s="47">
        <v>1035</v>
      </c>
      <c r="E147" s="58">
        <v>168</v>
      </c>
      <c r="F147" s="94">
        <f t="shared" si="18"/>
        <v>16.231884057971012</v>
      </c>
      <c r="G147" s="96">
        <v>165</v>
      </c>
      <c r="H147" s="50">
        <v>1</v>
      </c>
      <c r="I147" s="49">
        <f t="shared" si="20"/>
        <v>0.6060606060606061</v>
      </c>
      <c r="J147" s="50">
        <v>0</v>
      </c>
      <c r="K147" s="49">
        <f t="shared" si="21"/>
        <v>0</v>
      </c>
      <c r="L147" s="50">
        <v>0</v>
      </c>
      <c r="M147" s="49">
        <f t="shared" si="22"/>
        <v>0</v>
      </c>
      <c r="N147" s="50">
        <v>0</v>
      </c>
      <c r="O147" s="51">
        <f t="shared" si="19"/>
        <v>0</v>
      </c>
      <c r="P147" s="52">
        <f t="shared" si="16"/>
        <v>1</v>
      </c>
      <c r="Q147" s="49">
        <f t="shared" si="23"/>
        <v>0.6060606060606061</v>
      </c>
      <c r="R147" s="52">
        <f t="shared" si="17"/>
        <v>0</v>
      </c>
      <c r="S147" s="53">
        <f t="shared" si="24"/>
        <v>0</v>
      </c>
    </row>
    <row r="148" spans="1:19" ht="12.75">
      <c r="A148" s="46">
        <v>111</v>
      </c>
      <c r="B148" s="64" t="s">
        <v>134</v>
      </c>
      <c r="C148" s="66">
        <v>52.41067585019371</v>
      </c>
      <c r="D148" s="47">
        <v>881</v>
      </c>
      <c r="E148" s="58">
        <v>145</v>
      </c>
      <c r="F148" s="94">
        <f t="shared" si="18"/>
        <v>16.458569807037456</v>
      </c>
      <c r="G148" s="96">
        <v>142</v>
      </c>
      <c r="H148" s="50">
        <v>0</v>
      </c>
      <c r="I148" s="49">
        <f t="shared" si="20"/>
        <v>0</v>
      </c>
      <c r="J148" s="50">
        <v>0</v>
      </c>
      <c r="K148" s="49">
        <f t="shared" si="21"/>
        <v>0</v>
      </c>
      <c r="L148" s="50">
        <v>1</v>
      </c>
      <c r="M148" s="49">
        <f t="shared" si="22"/>
        <v>0.7042253521126761</v>
      </c>
      <c r="N148" s="50">
        <v>0</v>
      </c>
      <c r="O148" s="51">
        <f t="shared" si="19"/>
        <v>0</v>
      </c>
      <c r="P148" s="52">
        <f t="shared" si="16"/>
        <v>1</v>
      </c>
      <c r="Q148" s="49">
        <f t="shared" si="23"/>
        <v>0.7042253521126761</v>
      </c>
      <c r="R148" s="52">
        <f t="shared" si="17"/>
        <v>1</v>
      </c>
      <c r="S148" s="53">
        <f t="shared" si="24"/>
        <v>0.7042253521126761</v>
      </c>
    </row>
    <row r="149" spans="1:19" ht="12.75">
      <c r="A149" s="46">
        <v>112</v>
      </c>
      <c r="B149" s="64" t="s">
        <v>135</v>
      </c>
      <c r="C149" s="66">
        <v>44.44444444444444</v>
      </c>
      <c r="D149" s="47">
        <v>277</v>
      </c>
      <c r="E149" s="58">
        <v>49</v>
      </c>
      <c r="F149" s="94">
        <f t="shared" si="18"/>
        <v>17.689530685920577</v>
      </c>
      <c r="G149" s="96">
        <v>48</v>
      </c>
      <c r="H149" s="50">
        <v>0</v>
      </c>
      <c r="I149" s="49">
        <f t="shared" si="20"/>
        <v>0</v>
      </c>
      <c r="J149" s="50">
        <v>0</v>
      </c>
      <c r="K149" s="49">
        <f t="shared" si="21"/>
        <v>0</v>
      </c>
      <c r="L149" s="50">
        <v>0</v>
      </c>
      <c r="M149" s="49">
        <f t="shared" si="22"/>
        <v>0</v>
      </c>
      <c r="N149" s="50">
        <v>0</v>
      </c>
      <c r="O149" s="51">
        <f t="shared" si="19"/>
        <v>0</v>
      </c>
      <c r="P149" s="52">
        <f t="shared" si="16"/>
        <v>0</v>
      </c>
      <c r="Q149" s="49">
        <f t="shared" si="23"/>
        <v>0</v>
      </c>
      <c r="R149" s="52">
        <f t="shared" si="17"/>
        <v>0</v>
      </c>
      <c r="S149" s="53">
        <f t="shared" si="24"/>
        <v>0</v>
      </c>
    </row>
    <row r="150" spans="1:19" ht="12.75">
      <c r="A150" s="46">
        <v>113</v>
      </c>
      <c r="B150" s="64" t="s">
        <v>136</v>
      </c>
      <c r="C150" s="66">
        <v>57.341269841269835</v>
      </c>
      <c r="D150" s="47">
        <v>738</v>
      </c>
      <c r="E150" s="58">
        <v>140</v>
      </c>
      <c r="F150" s="94">
        <f t="shared" si="18"/>
        <v>18.97018970189702</v>
      </c>
      <c r="G150" s="96">
        <v>141</v>
      </c>
      <c r="H150" s="50">
        <v>1</v>
      </c>
      <c r="I150" s="49">
        <v>0.7</v>
      </c>
      <c r="J150" s="50">
        <v>0</v>
      </c>
      <c r="K150" s="49">
        <f t="shared" si="21"/>
        <v>0</v>
      </c>
      <c r="L150" s="50">
        <v>0</v>
      </c>
      <c r="M150" s="49">
        <f t="shared" si="22"/>
        <v>0</v>
      </c>
      <c r="N150" s="50">
        <v>0</v>
      </c>
      <c r="O150" s="51">
        <f t="shared" si="19"/>
        <v>0</v>
      </c>
      <c r="P150" s="52">
        <f t="shared" si="16"/>
        <v>1</v>
      </c>
      <c r="Q150" s="49">
        <f t="shared" si="23"/>
        <v>0.7092198581560284</v>
      </c>
      <c r="R150" s="52">
        <f t="shared" si="17"/>
        <v>0</v>
      </c>
      <c r="S150" s="53">
        <f t="shared" si="24"/>
        <v>0</v>
      </c>
    </row>
    <row r="151" spans="1:19" ht="12.75">
      <c r="A151" s="46">
        <v>114</v>
      </c>
      <c r="B151" s="64" t="s">
        <v>137</v>
      </c>
      <c r="C151" s="66">
        <v>37.55917937927406</v>
      </c>
      <c r="D151" s="47">
        <v>260</v>
      </c>
      <c r="E151" s="58">
        <v>50</v>
      </c>
      <c r="F151" s="94">
        <f t="shared" si="18"/>
        <v>19.230769230769234</v>
      </c>
      <c r="G151" s="96">
        <v>50</v>
      </c>
      <c r="H151" s="50">
        <v>0</v>
      </c>
      <c r="I151" s="49">
        <f t="shared" si="20"/>
        <v>0</v>
      </c>
      <c r="J151" s="50">
        <v>0</v>
      </c>
      <c r="K151" s="49">
        <f t="shared" si="21"/>
        <v>0</v>
      </c>
      <c r="L151" s="50">
        <v>0</v>
      </c>
      <c r="M151" s="49">
        <f t="shared" si="22"/>
        <v>0</v>
      </c>
      <c r="N151" s="50">
        <v>0</v>
      </c>
      <c r="O151" s="51">
        <f t="shared" si="19"/>
        <v>0</v>
      </c>
      <c r="P151" s="52">
        <f t="shared" si="16"/>
        <v>0</v>
      </c>
      <c r="Q151" s="49">
        <f t="shared" si="23"/>
        <v>0</v>
      </c>
      <c r="R151" s="52">
        <f t="shared" si="17"/>
        <v>0</v>
      </c>
      <c r="S151" s="53">
        <f t="shared" si="24"/>
        <v>0</v>
      </c>
    </row>
    <row r="152" spans="1:19" ht="12.75">
      <c r="A152" s="46">
        <v>115</v>
      </c>
      <c r="B152" s="64" t="s">
        <v>138</v>
      </c>
      <c r="C152" s="66">
        <v>31.286360698125403</v>
      </c>
      <c r="D152" s="47">
        <v>666</v>
      </c>
      <c r="E152" s="58">
        <v>135</v>
      </c>
      <c r="F152" s="94">
        <f t="shared" si="18"/>
        <v>20.27027027027027</v>
      </c>
      <c r="G152" s="96">
        <v>134</v>
      </c>
      <c r="H152" s="50">
        <v>0</v>
      </c>
      <c r="I152" s="49">
        <f t="shared" si="20"/>
        <v>0</v>
      </c>
      <c r="J152" s="50">
        <v>0</v>
      </c>
      <c r="K152" s="49">
        <f t="shared" si="21"/>
        <v>0</v>
      </c>
      <c r="L152" s="50">
        <v>0</v>
      </c>
      <c r="M152" s="49">
        <f t="shared" si="22"/>
        <v>0</v>
      </c>
      <c r="N152" s="50">
        <v>0</v>
      </c>
      <c r="O152" s="51">
        <f t="shared" si="19"/>
        <v>0</v>
      </c>
      <c r="P152" s="52">
        <f t="shared" si="16"/>
        <v>0</v>
      </c>
      <c r="Q152" s="49">
        <f t="shared" si="23"/>
        <v>0</v>
      </c>
      <c r="R152" s="52">
        <f t="shared" si="17"/>
        <v>0</v>
      </c>
      <c r="S152" s="53">
        <f t="shared" si="24"/>
        <v>0</v>
      </c>
    </row>
    <row r="153" spans="1:19" ht="12.75">
      <c r="A153" s="46">
        <v>116</v>
      </c>
      <c r="B153" s="64" t="s">
        <v>139</v>
      </c>
      <c r="C153" s="66">
        <v>64.50063211125158</v>
      </c>
      <c r="D153" s="47">
        <v>645</v>
      </c>
      <c r="E153" s="58">
        <v>179</v>
      </c>
      <c r="F153" s="94">
        <f t="shared" si="18"/>
        <v>27.751937984496124</v>
      </c>
      <c r="G153" s="96">
        <v>171</v>
      </c>
      <c r="H153" s="50">
        <v>3</v>
      </c>
      <c r="I153" s="49">
        <f t="shared" si="20"/>
        <v>1.7543859649122806</v>
      </c>
      <c r="J153" s="50">
        <v>0</v>
      </c>
      <c r="K153" s="49">
        <f t="shared" si="21"/>
        <v>0</v>
      </c>
      <c r="L153" s="50">
        <v>0</v>
      </c>
      <c r="M153" s="49">
        <f t="shared" si="22"/>
        <v>0</v>
      </c>
      <c r="N153" s="50">
        <v>0</v>
      </c>
      <c r="O153" s="51">
        <f t="shared" si="19"/>
        <v>0</v>
      </c>
      <c r="P153" s="52">
        <f t="shared" si="16"/>
        <v>3</v>
      </c>
      <c r="Q153" s="49">
        <f t="shared" si="23"/>
        <v>1.7543859649122806</v>
      </c>
      <c r="R153" s="52">
        <f t="shared" si="17"/>
        <v>0</v>
      </c>
      <c r="S153" s="53">
        <f t="shared" si="24"/>
        <v>0</v>
      </c>
    </row>
    <row r="154" spans="1:19" ht="12.75">
      <c r="A154" s="46">
        <v>117</v>
      </c>
      <c r="B154" s="64" t="s">
        <v>140</v>
      </c>
      <c r="C154" s="66">
        <v>37.394685677252106</v>
      </c>
      <c r="D154" s="47">
        <v>705</v>
      </c>
      <c r="E154" s="58">
        <v>117</v>
      </c>
      <c r="F154" s="94">
        <f t="shared" si="18"/>
        <v>16.595744680851062</v>
      </c>
      <c r="G154" s="96">
        <v>117</v>
      </c>
      <c r="H154" s="50">
        <v>0</v>
      </c>
      <c r="I154" s="49">
        <f t="shared" si="20"/>
        <v>0</v>
      </c>
      <c r="J154" s="50">
        <v>0</v>
      </c>
      <c r="K154" s="49">
        <f t="shared" si="21"/>
        <v>0</v>
      </c>
      <c r="L154" s="50">
        <v>0</v>
      </c>
      <c r="M154" s="49">
        <f t="shared" si="22"/>
        <v>0</v>
      </c>
      <c r="N154" s="50">
        <v>0</v>
      </c>
      <c r="O154" s="51">
        <f t="shared" si="19"/>
        <v>0</v>
      </c>
      <c r="P154" s="52">
        <f t="shared" si="16"/>
        <v>0</v>
      </c>
      <c r="Q154" s="49">
        <f t="shared" si="23"/>
        <v>0</v>
      </c>
      <c r="R154" s="52">
        <f t="shared" si="17"/>
        <v>0</v>
      </c>
      <c r="S154" s="53">
        <f t="shared" si="24"/>
        <v>0</v>
      </c>
    </row>
    <row r="155" spans="1:19" ht="12.75">
      <c r="A155" s="46">
        <v>118</v>
      </c>
      <c r="B155" s="64" t="s">
        <v>141</v>
      </c>
      <c r="C155" s="66">
        <v>32.533513574405774</v>
      </c>
      <c r="D155" s="47">
        <v>2356</v>
      </c>
      <c r="E155" s="58">
        <v>345</v>
      </c>
      <c r="F155" s="94">
        <f t="shared" si="18"/>
        <v>14.64346349745331</v>
      </c>
      <c r="G155" s="96">
        <v>343</v>
      </c>
      <c r="H155" s="50">
        <v>1</v>
      </c>
      <c r="I155" s="49">
        <f t="shared" si="20"/>
        <v>0.2915451895043732</v>
      </c>
      <c r="J155" s="50">
        <v>0</v>
      </c>
      <c r="K155" s="49">
        <f t="shared" si="21"/>
        <v>0</v>
      </c>
      <c r="L155" s="50">
        <v>0</v>
      </c>
      <c r="M155" s="49">
        <f t="shared" si="22"/>
        <v>0</v>
      </c>
      <c r="N155" s="50">
        <v>0</v>
      </c>
      <c r="O155" s="51">
        <f t="shared" si="19"/>
        <v>0</v>
      </c>
      <c r="P155" s="52">
        <f t="shared" si="16"/>
        <v>1</v>
      </c>
      <c r="Q155" s="49">
        <f t="shared" si="23"/>
        <v>0.2915451895043732</v>
      </c>
      <c r="R155" s="52">
        <f t="shared" si="17"/>
        <v>0</v>
      </c>
      <c r="S155" s="53">
        <f t="shared" si="24"/>
        <v>0</v>
      </c>
    </row>
    <row r="156" spans="1:19" ht="12.75">
      <c r="A156" s="46">
        <v>119</v>
      </c>
      <c r="B156" s="64" t="s">
        <v>142</v>
      </c>
      <c r="C156" s="66">
        <v>22.461035696329816</v>
      </c>
      <c r="D156" s="47">
        <v>1104</v>
      </c>
      <c r="E156" s="58">
        <v>106</v>
      </c>
      <c r="F156" s="94">
        <f t="shared" si="18"/>
        <v>9.601449275362318</v>
      </c>
      <c r="G156" s="96">
        <v>105</v>
      </c>
      <c r="H156" s="50">
        <v>0</v>
      </c>
      <c r="I156" s="49">
        <f t="shared" si="20"/>
        <v>0</v>
      </c>
      <c r="J156" s="50">
        <v>0</v>
      </c>
      <c r="K156" s="49">
        <f t="shared" si="21"/>
        <v>0</v>
      </c>
      <c r="L156" s="50">
        <v>0</v>
      </c>
      <c r="M156" s="49">
        <f t="shared" si="22"/>
        <v>0</v>
      </c>
      <c r="N156" s="50">
        <v>0</v>
      </c>
      <c r="O156" s="51">
        <f t="shared" si="19"/>
        <v>0</v>
      </c>
      <c r="P156" s="52">
        <f t="shared" si="16"/>
        <v>0</v>
      </c>
      <c r="Q156" s="49">
        <f t="shared" si="23"/>
        <v>0</v>
      </c>
      <c r="R156" s="52">
        <f t="shared" si="17"/>
        <v>0</v>
      </c>
      <c r="S156" s="53">
        <f t="shared" si="24"/>
        <v>0</v>
      </c>
    </row>
    <row r="157" spans="1:19" ht="12.75">
      <c r="A157" s="46">
        <v>120</v>
      </c>
      <c r="B157" s="64" t="s">
        <v>143</v>
      </c>
      <c r="C157" s="66">
        <v>43.02554027504912</v>
      </c>
      <c r="D157" s="47">
        <v>124</v>
      </c>
      <c r="E157" s="58">
        <v>21</v>
      </c>
      <c r="F157" s="94">
        <f t="shared" si="18"/>
        <v>16.93548387096774</v>
      </c>
      <c r="G157" s="96">
        <v>20</v>
      </c>
      <c r="H157" s="50">
        <v>0</v>
      </c>
      <c r="I157" s="49">
        <f t="shared" si="20"/>
        <v>0</v>
      </c>
      <c r="J157" s="50">
        <v>0</v>
      </c>
      <c r="K157" s="49">
        <f t="shared" si="21"/>
        <v>0</v>
      </c>
      <c r="L157" s="50">
        <v>0</v>
      </c>
      <c r="M157" s="49">
        <f t="shared" si="22"/>
        <v>0</v>
      </c>
      <c r="N157" s="50">
        <v>0</v>
      </c>
      <c r="O157" s="51">
        <f t="shared" si="19"/>
        <v>0</v>
      </c>
      <c r="P157" s="52">
        <f t="shared" si="16"/>
        <v>0</v>
      </c>
      <c r="Q157" s="49">
        <f t="shared" si="23"/>
        <v>0</v>
      </c>
      <c r="R157" s="52">
        <f t="shared" si="17"/>
        <v>0</v>
      </c>
      <c r="S157" s="53">
        <f t="shared" si="24"/>
        <v>0</v>
      </c>
    </row>
    <row r="158" spans="1:19" ht="12.75">
      <c r="A158" s="46">
        <v>121</v>
      </c>
      <c r="B158" s="64" t="s">
        <v>144</v>
      </c>
      <c r="C158" s="66">
        <v>14.501510574018129</v>
      </c>
      <c r="D158" s="47">
        <v>316</v>
      </c>
      <c r="E158" s="58">
        <v>50</v>
      </c>
      <c r="F158" s="94">
        <f t="shared" si="18"/>
        <v>15.822784810126583</v>
      </c>
      <c r="G158" s="96">
        <v>52</v>
      </c>
      <c r="H158" s="50">
        <v>0</v>
      </c>
      <c r="I158" s="49">
        <f t="shared" si="20"/>
        <v>0</v>
      </c>
      <c r="J158" s="50">
        <v>1</v>
      </c>
      <c r="K158" s="49">
        <f t="shared" si="21"/>
        <v>1.9230769230769231</v>
      </c>
      <c r="L158" s="50">
        <v>0</v>
      </c>
      <c r="M158" s="49">
        <f t="shared" si="22"/>
        <v>0</v>
      </c>
      <c r="N158" s="50">
        <v>0</v>
      </c>
      <c r="O158" s="51">
        <f t="shared" si="19"/>
        <v>0</v>
      </c>
      <c r="P158" s="52">
        <f t="shared" si="16"/>
        <v>1</v>
      </c>
      <c r="Q158" s="49">
        <f t="shared" si="23"/>
        <v>1.9230769230769231</v>
      </c>
      <c r="R158" s="52">
        <f t="shared" si="17"/>
        <v>0</v>
      </c>
      <c r="S158" s="53">
        <f t="shared" si="24"/>
        <v>0</v>
      </c>
    </row>
    <row r="159" spans="1:19" ht="12.75">
      <c r="A159" s="46">
        <v>122</v>
      </c>
      <c r="B159" s="64" t="s">
        <v>145</v>
      </c>
      <c r="C159" s="66">
        <v>58.17427385892117</v>
      </c>
      <c r="D159" s="47">
        <v>184</v>
      </c>
      <c r="E159" s="58">
        <v>18</v>
      </c>
      <c r="F159" s="94">
        <f t="shared" si="18"/>
        <v>9.782608695652174</v>
      </c>
      <c r="G159" s="96">
        <v>17</v>
      </c>
      <c r="H159" s="50">
        <v>0</v>
      </c>
      <c r="I159" s="49">
        <f t="shared" si="20"/>
        <v>0</v>
      </c>
      <c r="J159" s="50">
        <v>0</v>
      </c>
      <c r="K159" s="49">
        <f t="shared" si="21"/>
        <v>0</v>
      </c>
      <c r="L159" s="50">
        <v>0</v>
      </c>
      <c r="M159" s="49">
        <f t="shared" si="22"/>
        <v>0</v>
      </c>
      <c r="N159" s="50">
        <v>0</v>
      </c>
      <c r="O159" s="51">
        <f t="shared" si="19"/>
        <v>0</v>
      </c>
      <c r="P159" s="52">
        <f t="shared" si="16"/>
        <v>0</v>
      </c>
      <c r="Q159" s="49">
        <f t="shared" si="23"/>
        <v>0</v>
      </c>
      <c r="R159" s="52">
        <f t="shared" si="17"/>
        <v>0</v>
      </c>
      <c r="S159" s="53">
        <f t="shared" si="24"/>
        <v>0</v>
      </c>
    </row>
    <row r="160" spans="1:19" ht="12.75">
      <c r="A160" s="46">
        <v>123</v>
      </c>
      <c r="B160" s="64" t="s">
        <v>146</v>
      </c>
      <c r="C160" s="66">
        <v>35.52859618717504</v>
      </c>
      <c r="D160" s="47">
        <v>137</v>
      </c>
      <c r="E160" s="58">
        <v>2</v>
      </c>
      <c r="F160" s="94">
        <f t="shared" si="18"/>
        <v>1.4598540145985401</v>
      </c>
      <c r="G160" s="96">
        <v>1</v>
      </c>
      <c r="H160" s="50">
        <v>0</v>
      </c>
      <c r="I160" s="49">
        <f t="shared" si="20"/>
        <v>0</v>
      </c>
      <c r="J160" s="50">
        <v>0</v>
      </c>
      <c r="K160" s="49">
        <f t="shared" si="21"/>
        <v>0</v>
      </c>
      <c r="L160" s="50">
        <v>0</v>
      </c>
      <c r="M160" s="49">
        <f t="shared" si="22"/>
        <v>0</v>
      </c>
      <c r="N160" s="50">
        <v>0</v>
      </c>
      <c r="O160" s="51">
        <f t="shared" si="19"/>
        <v>0</v>
      </c>
      <c r="P160" s="52">
        <f t="shared" si="16"/>
        <v>0</v>
      </c>
      <c r="Q160" s="49">
        <f t="shared" si="23"/>
        <v>0</v>
      </c>
      <c r="R160" s="52">
        <f t="shared" si="17"/>
        <v>0</v>
      </c>
      <c r="S160" s="53">
        <f t="shared" si="24"/>
        <v>0</v>
      </c>
    </row>
    <row r="161" spans="1:19" ht="12.75">
      <c r="A161" s="46">
        <v>124</v>
      </c>
      <c r="B161" s="64" t="s">
        <v>147</v>
      </c>
      <c r="C161" s="66">
        <v>45.752045311516675</v>
      </c>
      <c r="D161" s="47">
        <v>1104</v>
      </c>
      <c r="E161" s="58">
        <v>308</v>
      </c>
      <c r="F161" s="94">
        <f t="shared" si="18"/>
        <v>27.898550724637683</v>
      </c>
      <c r="G161" s="96">
        <v>301</v>
      </c>
      <c r="H161" s="50">
        <v>2</v>
      </c>
      <c r="I161" s="49">
        <f t="shared" si="20"/>
        <v>0.6644518272425249</v>
      </c>
      <c r="J161" s="50">
        <v>0</v>
      </c>
      <c r="K161" s="49">
        <f t="shared" si="21"/>
        <v>0</v>
      </c>
      <c r="L161" s="50">
        <v>0</v>
      </c>
      <c r="M161" s="49">
        <f t="shared" si="22"/>
        <v>0</v>
      </c>
      <c r="N161" s="50">
        <v>0</v>
      </c>
      <c r="O161" s="51">
        <f t="shared" si="19"/>
        <v>0</v>
      </c>
      <c r="P161" s="52">
        <f t="shared" si="16"/>
        <v>2</v>
      </c>
      <c r="Q161" s="49">
        <f t="shared" si="23"/>
        <v>0.6644518272425249</v>
      </c>
      <c r="R161" s="52">
        <f t="shared" si="17"/>
        <v>0</v>
      </c>
      <c r="S161" s="53">
        <f t="shared" si="24"/>
        <v>0</v>
      </c>
    </row>
    <row r="162" spans="1:19" ht="12.75">
      <c r="A162" s="46">
        <v>125</v>
      </c>
      <c r="B162" s="64" t="s">
        <v>148</v>
      </c>
      <c r="C162" s="66">
        <v>57.82312925170068</v>
      </c>
      <c r="D162" s="47">
        <v>154</v>
      </c>
      <c r="E162" s="58">
        <v>19</v>
      </c>
      <c r="F162" s="94">
        <f t="shared" si="18"/>
        <v>12.337662337662337</v>
      </c>
      <c r="G162" s="96">
        <v>18</v>
      </c>
      <c r="H162" s="50">
        <v>0</v>
      </c>
      <c r="I162" s="49">
        <f t="shared" si="20"/>
        <v>0</v>
      </c>
      <c r="J162" s="50">
        <v>0</v>
      </c>
      <c r="K162" s="49">
        <f t="shared" si="21"/>
        <v>0</v>
      </c>
      <c r="L162" s="50">
        <v>0</v>
      </c>
      <c r="M162" s="49">
        <f t="shared" si="22"/>
        <v>0</v>
      </c>
      <c r="N162" s="50">
        <v>0</v>
      </c>
      <c r="O162" s="51">
        <f t="shared" si="19"/>
        <v>0</v>
      </c>
      <c r="P162" s="52">
        <f t="shared" si="16"/>
        <v>0</v>
      </c>
      <c r="Q162" s="49">
        <f t="shared" si="23"/>
        <v>0</v>
      </c>
      <c r="R162" s="52">
        <f t="shared" si="17"/>
        <v>0</v>
      </c>
      <c r="S162" s="53">
        <f t="shared" si="24"/>
        <v>0</v>
      </c>
    </row>
    <row r="163" spans="1:19" ht="12.75">
      <c r="A163" s="46">
        <v>126</v>
      </c>
      <c r="B163" s="64" t="s">
        <v>149</v>
      </c>
      <c r="C163" s="66">
        <v>31.794383626844358</v>
      </c>
      <c r="D163" s="47">
        <v>2817</v>
      </c>
      <c r="E163" s="58">
        <v>681</v>
      </c>
      <c r="F163" s="94">
        <f t="shared" si="18"/>
        <v>24.17465388711395</v>
      </c>
      <c r="G163" s="96">
        <v>679</v>
      </c>
      <c r="H163" s="50">
        <v>5</v>
      </c>
      <c r="I163" s="49">
        <f t="shared" si="20"/>
        <v>0.7363770250368188</v>
      </c>
      <c r="J163" s="50">
        <v>3</v>
      </c>
      <c r="K163" s="49">
        <f t="shared" si="21"/>
        <v>0.4418262150220913</v>
      </c>
      <c r="L163" s="50">
        <v>1</v>
      </c>
      <c r="M163" s="49">
        <f t="shared" si="22"/>
        <v>0.14727540500736377</v>
      </c>
      <c r="N163" s="50">
        <v>0</v>
      </c>
      <c r="O163" s="51">
        <f t="shared" si="19"/>
        <v>0</v>
      </c>
      <c r="P163" s="52">
        <v>9</v>
      </c>
      <c r="Q163" s="49">
        <f t="shared" si="23"/>
        <v>1.3254786450662739</v>
      </c>
      <c r="R163" s="52">
        <f t="shared" si="17"/>
        <v>1</v>
      </c>
      <c r="S163" s="53">
        <f t="shared" si="24"/>
        <v>0.14727540500736377</v>
      </c>
    </row>
    <row r="164" spans="1:19" ht="12.75">
      <c r="A164" s="46">
        <v>127</v>
      </c>
      <c r="B164" s="64" t="s">
        <v>150</v>
      </c>
      <c r="C164" s="66">
        <v>31.818181818181817</v>
      </c>
      <c r="D164" s="47">
        <v>298</v>
      </c>
      <c r="E164" s="58">
        <v>42</v>
      </c>
      <c r="F164" s="94">
        <f t="shared" si="18"/>
        <v>14.093959731543624</v>
      </c>
      <c r="G164" s="96">
        <v>42</v>
      </c>
      <c r="H164" s="50">
        <v>0</v>
      </c>
      <c r="I164" s="49">
        <f t="shared" si="20"/>
        <v>0</v>
      </c>
      <c r="J164" s="50">
        <v>0</v>
      </c>
      <c r="K164" s="49">
        <f t="shared" si="21"/>
        <v>0</v>
      </c>
      <c r="L164" s="50">
        <v>0</v>
      </c>
      <c r="M164" s="49">
        <f t="shared" si="22"/>
        <v>0</v>
      </c>
      <c r="N164" s="50">
        <v>0</v>
      </c>
      <c r="O164" s="51">
        <f t="shared" si="19"/>
        <v>0</v>
      </c>
      <c r="P164" s="52">
        <f t="shared" si="16"/>
        <v>0</v>
      </c>
      <c r="Q164" s="49">
        <f t="shared" si="23"/>
        <v>0</v>
      </c>
      <c r="R164" s="52">
        <f t="shared" si="17"/>
        <v>0</v>
      </c>
      <c r="S164" s="53">
        <f t="shared" si="24"/>
        <v>0</v>
      </c>
    </row>
    <row r="165" spans="1:19" ht="12.75">
      <c r="A165" s="46">
        <v>128</v>
      </c>
      <c r="B165" s="64" t="s">
        <v>151</v>
      </c>
      <c r="C165" s="66">
        <v>29.190982949994275</v>
      </c>
      <c r="D165" s="47">
        <v>2044</v>
      </c>
      <c r="E165" s="58">
        <v>192</v>
      </c>
      <c r="F165" s="94">
        <f t="shared" si="18"/>
        <v>9.393346379647749</v>
      </c>
      <c r="G165" s="96">
        <v>193</v>
      </c>
      <c r="H165" s="50">
        <v>0</v>
      </c>
      <c r="I165" s="49">
        <f t="shared" si="20"/>
        <v>0</v>
      </c>
      <c r="J165" s="50">
        <v>0</v>
      </c>
      <c r="K165" s="49">
        <f t="shared" si="21"/>
        <v>0</v>
      </c>
      <c r="L165" s="50">
        <v>1</v>
      </c>
      <c r="M165" s="49">
        <f t="shared" si="22"/>
        <v>0.5181347150259068</v>
      </c>
      <c r="N165" s="50">
        <v>0</v>
      </c>
      <c r="O165" s="51">
        <f t="shared" si="19"/>
        <v>0</v>
      </c>
      <c r="P165" s="52">
        <f t="shared" si="16"/>
        <v>1</v>
      </c>
      <c r="Q165" s="49">
        <f t="shared" si="23"/>
        <v>0.5181347150259068</v>
      </c>
      <c r="R165" s="52">
        <f t="shared" si="17"/>
        <v>1</v>
      </c>
      <c r="S165" s="53">
        <f t="shared" si="24"/>
        <v>0.5181347150259068</v>
      </c>
    </row>
    <row r="166" spans="1:19" ht="12.75">
      <c r="A166" s="46">
        <v>129</v>
      </c>
      <c r="B166" s="64" t="s">
        <v>152</v>
      </c>
      <c r="C166" s="66">
        <v>32.27091633466135</v>
      </c>
      <c r="D166" s="47">
        <v>559</v>
      </c>
      <c r="E166" s="58">
        <v>76</v>
      </c>
      <c r="F166" s="94">
        <f t="shared" si="18"/>
        <v>13.595706618962433</v>
      </c>
      <c r="G166" s="96">
        <v>76</v>
      </c>
      <c r="H166" s="50">
        <v>0</v>
      </c>
      <c r="I166" s="49">
        <f t="shared" si="20"/>
        <v>0</v>
      </c>
      <c r="J166" s="50">
        <v>0</v>
      </c>
      <c r="K166" s="49">
        <f t="shared" si="21"/>
        <v>0</v>
      </c>
      <c r="L166" s="50">
        <v>0</v>
      </c>
      <c r="M166" s="49">
        <f t="shared" si="22"/>
        <v>0</v>
      </c>
      <c r="N166" s="50">
        <v>0</v>
      </c>
      <c r="O166" s="51">
        <f t="shared" si="19"/>
        <v>0</v>
      </c>
      <c r="P166" s="52">
        <f t="shared" si="16"/>
        <v>0</v>
      </c>
      <c r="Q166" s="49">
        <f t="shared" si="23"/>
        <v>0</v>
      </c>
      <c r="R166" s="52">
        <f t="shared" si="17"/>
        <v>0</v>
      </c>
      <c r="S166" s="53">
        <f t="shared" si="24"/>
        <v>0</v>
      </c>
    </row>
    <row r="167" spans="1:19" ht="12.75">
      <c r="A167" s="46">
        <v>130</v>
      </c>
      <c r="B167" s="64" t="s">
        <v>153</v>
      </c>
      <c r="C167" s="66">
        <v>18</v>
      </c>
      <c r="D167" s="47">
        <v>1207</v>
      </c>
      <c r="E167" s="58">
        <v>241</v>
      </c>
      <c r="F167" s="94">
        <f t="shared" si="18"/>
        <v>19.96685998342999</v>
      </c>
      <c r="G167" s="96">
        <v>240</v>
      </c>
      <c r="H167" s="50">
        <v>0</v>
      </c>
      <c r="I167" s="49">
        <f t="shared" si="20"/>
        <v>0</v>
      </c>
      <c r="J167" s="50">
        <v>0</v>
      </c>
      <c r="K167" s="49">
        <f t="shared" si="21"/>
        <v>0</v>
      </c>
      <c r="L167" s="50">
        <v>0</v>
      </c>
      <c r="M167" s="49">
        <f t="shared" si="22"/>
        <v>0</v>
      </c>
      <c r="N167" s="50">
        <v>0</v>
      </c>
      <c r="O167" s="51">
        <f t="shared" si="19"/>
        <v>0</v>
      </c>
      <c r="P167" s="52">
        <f aca="true" t="shared" si="25" ref="P167:P224">SUM(H167)+J167+L167+N167</f>
        <v>0</v>
      </c>
      <c r="Q167" s="49">
        <f t="shared" si="23"/>
        <v>0</v>
      </c>
      <c r="R167" s="52">
        <f aca="true" t="shared" si="26" ref="R167:R224">SUM(L167+N167)</f>
        <v>0</v>
      </c>
      <c r="S167" s="53">
        <f t="shared" si="24"/>
        <v>0</v>
      </c>
    </row>
    <row r="168" spans="1:19" ht="12.75">
      <c r="A168" s="105">
        <v>131</v>
      </c>
      <c r="B168" s="98" t="s">
        <v>154</v>
      </c>
      <c r="C168" s="66">
        <v>34</v>
      </c>
      <c r="D168" s="97">
        <v>2866</v>
      </c>
      <c r="E168" s="99">
        <v>429</v>
      </c>
      <c r="F168" s="106">
        <f t="shared" si="18"/>
        <v>14.968597348220516</v>
      </c>
      <c r="G168" s="104">
        <v>426</v>
      </c>
      <c r="H168" s="101">
        <v>1</v>
      </c>
      <c r="I168" s="100">
        <f t="shared" si="20"/>
        <v>0.2347417840375587</v>
      </c>
      <c r="J168" s="101">
        <v>2</v>
      </c>
      <c r="K168" s="100">
        <f t="shared" si="21"/>
        <v>0.4694835680751174</v>
      </c>
      <c r="L168" s="101">
        <v>0</v>
      </c>
      <c r="M168" s="100">
        <f t="shared" si="22"/>
        <v>0</v>
      </c>
      <c r="N168" s="101">
        <v>0</v>
      </c>
      <c r="O168" s="51">
        <f t="shared" si="19"/>
        <v>0</v>
      </c>
      <c r="P168" s="102">
        <f t="shared" si="25"/>
        <v>3</v>
      </c>
      <c r="Q168" s="100">
        <f t="shared" si="23"/>
        <v>0.7042253521126761</v>
      </c>
      <c r="R168" s="102">
        <f t="shared" si="26"/>
        <v>0</v>
      </c>
      <c r="S168" s="103">
        <f t="shared" si="24"/>
        <v>0</v>
      </c>
    </row>
    <row r="169" spans="1:19" ht="1.5" customHeight="1" thickBot="1">
      <c r="A169" s="107"/>
      <c r="B169" s="70"/>
      <c r="C169" s="71"/>
      <c r="D169" s="72"/>
      <c r="E169" s="73"/>
      <c r="F169" s="74"/>
      <c r="G169" s="75"/>
      <c r="H169" s="76"/>
      <c r="I169" s="74"/>
      <c r="J169" s="76"/>
      <c r="K169" s="74"/>
      <c r="L169" s="76"/>
      <c r="M169" s="74"/>
      <c r="N169" s="76"/>
      <c r="O169" s="74"/>
      <c r="P169" s="76"/>
      <c r="Q169" s="74"/>
      <c r="R169" s="76"/>
      <c r="S169" s="108"/>
    </row>
    <row r="170" spans="1:19" ht="13.5" thickTop="1">
      <c r="A170" s="1" t="s">
        <v>0</v>
      </c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"/>
      <c r="S170" s="4"/>
    </row>
    <row r="171" spans="1:19" ht="12.75">
      <c r="A171" s="5" t="s">
        <v>1</v>
      </c>
      <c r="B171" s="14"/>
      <c r="C171" s="1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14"/>
      <c r="P171" s="14"/>
      <c r="Q171" s="14"/>
      <c r="R171" s="14"/>
      <c r="S171" s="8"/>
    </row>
    <row r="172" spans="1:19" ht="13.5" thickBot="1">
      <c r="A172" s="5"/>
      <c r="B172" s="6"/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6"/>
      <c r="P172" s="6"/>
      <c r="Q172" s="6"/>
      <c r="R172" s="6"/>
      <c r="S172" s="8"/>
    </row>
    <row r="173" spans="1:19" ht="13.5" thickTop="1">
      <c r="A173" s="9"/>
      <c r="B173" s="82"/>
      <c r="C173" s="61"/>
      <c r="D173" s="83" t="s">
        <v>2</v>
      </c>
      <c r="E173" s="2"/>
      <c r="F173" s="10"/>
      <c r="G173" s="83" t="s">
        <v>3</v>
      </c>
      <c r="H173" s="2"/>
      <c r="I173" s="11"/>
      <c r="J173" s="11"/>
      <c r="K173" s="11"/>
      <c r="L173" s="11"/>
      <c r="M173" s="11"/>
      <c r="N173" s="11"/>
      <c r="O173" s="2"/>
      <c r="P173" s="2"/>
      <c r="Q173" s="2"/>
      <c r="R173" s="2"/>
      <c r="S173" s="4"/>
    </row>
    <row r="174" spans="1:19" ht="13.5" thickBot="1">
      <c r="A174" s="16" t="s">
        <v>198</v>
      </c>
      <c r="C174" s="62"/>
      <c r="D174" s="17" t="s">
        <v>194</v>
      </c>
      <c r="E174" s="18"/>
      <c r="F174" s="19"/>
      <c r="G174" s="20" t="s">
        <v>4</v>
      </c>
      <c r="H174" s="18"/>
      <c r="I174" s="21"/>
      <c r="J174" s="21"/>
      <c r="K174" s="21"/>
      <c r="L174" s="21"/>
      <c r="M174" s="21"/>
      <c r="N174" s="21"/>
      <c r="O174" s="18"/>
      <c r="P174" s="6"/>
      <c r="Q174" s="6"/>
      <c r="R174" s="6"/>
      <c r="S174" s="8"/>
    </row>
    <row r="175" spans="1:19" ht="13.5" thickTop="1">
      <c r="A175" s="60" t="s">
        <v>200</v>
      </c>
      <c r="B175" s="13"/>
      <c r="C175" s="68" t="s">
        <v>196</v>
      </c>
      <c r="D175" s="22" t="s">
        <v>5</v>
      </c>
      <c r="E175" s="23" t="s">
        <v>6</v>
      </c>
      <c r="F175" s="15"/>
      <c r="G175" s="22" t="s">
        <v>7</v>
      </c>
      <c r="H175" s="24" t="s">
        <v>8</v>
      </c>
      <c r="I175" s="25"/>
      <c r="J175" s="25"/>
      <c r="K175" s="25"/>
      <c r="L175" s="25"/>
      <c r="M175" s="25"/>
      <c r="N175" s="25"/>
      <c r="O175" s="26"/>
      <c r="P175" s="27" t="s">
        <v>9</v>
      </c>
      <c r="Q175" s="27"/>
      <c r="R175" s="2"/>
      <c r="S175" s="4"/>
    </row>
    <row r="176" spans="1:19" ht="12.75">
      <c r="A176" s="12"/>
      <c r="B176" s="13"/>
      <c r="C176" s="68" t="s">
        <v>197</v>
      </c>
      <c r="D176" s="22" t="s">
        <v>10</v>
      </c>
      <c r="E176" s="28" t="s">
        <v>11</v>
      </c>
      <c r="F176" s="29"/>
      <c r="G176" s="22" t="s">
        <v>12</v>
      </c>
      <c r="H176" s="24" t="s">
        <v>13</v>
      </c>
      <c r="I176" s="30"/>
      <c r="J176" s="24" t="s">
        <v>14</v>
      </c>
      <c r="K176" s="30"/>
      <c r="L176" s="24" t="s">
        <v>15</v>
      </c>
      <c r="M176" s="30"/>
      <c r="N176" s="24" t="s">
        <v>16</v>
      </c>
      <c r="O176" s="31"/>
      <c r="P176" s="32" t="s">
        <v>17</v>
      </c>
      <c r="Q176" s="6"/>
      <c r="R176" s="33" t="s">
        <v>18</v>
      </c>
      <c r="S176" s="34"/>
    </row>
    <row r="177" spans="1:19" ht="13.5" thickBot="1">
      <c r="A177" s="35"/>
      <c r="B177" s="36"/>
      <c r="C177" s="69" t="s">
        <v>199</v>
      </c>
      <c r="D177" s="37" t="s">
        <v>19</v>
      </c>
      <c r="E177" s="38" t="s">
        <v>20</v>
      </c>
      <c r="F177" s="38" t="s">
        <v>21</v>
      </c>
      <c r="G177" s="37" t="s">
        <v>22</v>
      </c>
      <c r="H177" s="38" t="s">
        <v>20</v>
      </c>
      <c r="I177" s="38" t="s">
        <v>21</v>
      </c>
      <c r="J177" s="38" t="s">
        <v>20</v>
      </c>
      <c r="K177" s="38" t="s">
        <v>21</v>
      </c>
      <c r="L177" s="38" t="s">
        <v>20</v>
      </c>
      <c r="M177" s="38" t="s">
        <v>21</v>
      </c>
      <c r="N177" s="38" t="s">
        <v>20</v>
      </c>
      <c r="O177" s="78" t="s">
        <v>21</v>
      </c>
      <c r="P177" s="38" t="s">
        <v>20</v>
      </c>
      <c r="Q177" s="39" t="s">
        <v>21</v>
      </c>
      <c r="R177" s="38" t="s">
        <v>20</v>
      </c>
      <c r="S177" s="40" t="s">
        <v>21</v>
      </c>
    </row>
    <row r="178" spans="1:19" ht="13.5" thickTop="1">
      <c r="A178" s="46">
        <v>132</v>
      </c>
      <c r="B178" s="64" t="s">
        <v>155</v>
      </c>
      <c r="C178" s="66">
        <v>25</v>
      </c>
      <c r="D178" s="47">
        <v>1939</v>
      </c>
      <c r="E178" s="58">
        <v>249</v>
      </c>
      <c r="F178" s="94">
        <f t="shared" si="18"/>
        <v>12.841670964414648</v>
      </c>
      <c r="G178" s="109">
        <v>249</v>
      </c>
      <c r="H178" s="50">
        <v>0</v>
      </c>
      <c r="I178" s="49">
        <f t="shared" si="20"/>
        <v>0</v>
      </c>
      <c r="J178" s="50">
        <v>2</v>
      </c>
      <c r="K178" s="49">
        <f t="shared" si="21"/>
        <v>0.8032128514056224</v>
      </c>
      <c r="L178" s="50">
        <v>0</v>
      </c>
      <c r="M178" s="49">
        <f t="shared" si="22"/>
        <v>0</v>
      </c>
      <c r="N178" s="50">
        <v>0</v>
      </c>
      <c r="O178" s="77">
        <f t="shared" si="19"/>
        <v>0</v>
      </c>
      <c r="P178" s="52">
        <f t="shared" si="25"/>
        <v>2</v>
      </c>
      <c r="Q178" s="49">
        <f t="shared" si="23"/>
        <v>0.8032128514056224</v>
      </c>
      <c r="R178" s="52">
        <f t="shared" si="26"/>
        <v>0</v>
      </c>
      <c r="S178" s="53">
        <f t="shared" si="24"/>
        <v>0</v>
      </c>
    </row>
    <row r="179" spans="1:19" ht="12.75">
      <c r="A179" s="46">
        <v>133</v>
      </c>
      <c r="B179" s="64" t="s">
        <v>156</v>
      </c>
      <c r="C179" s="66">
        <v>62.45704467353952</v>
      </c>
      <c r="D179" s="47">
        <v>185</v>
      </c>
      <c r="E179" s="58">
        <v>44</v>
      </c>
      <c r="F179" s="94">
        <f t="shared" si="18"/>
        <v>23.783783783783786</v>
      </c>
      <c r="G179" s="96">
        <v>44</v>
      </c>
      <c r="H179" s="50">
        <v>1</v>
      </c>
      <c r="I179" s="49">
        <f t="shared" si="20"/>
        <v>2.272727272727273</v>
      </c>
      <c r="J179" s="50">
        <v>0</v>
      </c>
      <c r="K179" s="49">
        <f t="shared" si="21"/>
        <v>0</v>
      </c>
      <c r="L179" s="50">
        <v>0</v>
      </c>
      <c r="M179" s="49">
        <f t="shared" si="22"/>
        <v>0</v>
      </c>
      <c r="N179" s="50">
        <v>0</v>
      </c>
      <c r="O179" s="51">
        <f t="shared" si="19"/>
        <v>0</v>
      </c>
      <c r="P179" s="52">
        <f t="shared" si="25"/>
        <v>1</v>
      </c>
      <c r="Q179" s="49">
        <f t="shared" si="23"/>
        <v>2.272727272727273</v>
      </c>
      <c r="R179" s="52">
        <f t="shared" si="26"/>
        <v>0</v>
      </c>
      <c r="S179" s="53">
        <f t="shared" si="24"/>
        <v>0</v>
      </c>
    </row>
    <row r="180" spans="1:19" ht="12.75">
      <c r="A180" s="46">
        <v>134</v>
      </c>
      <c r="B180" s="64" t="s">
        <v>157</v>
      </c>
      <c r="C180" s="66">
        <v>50.88975694444444</v>
      </c>
      <c r="D180" s="47">
        <v>886</v>
      </c>
      <c r="E180" s="58">
        <v>121</v>
      </c>
      <c r="F180" s="94">
        <f t="shared" si="18"/>
        <v>13.656884875846501</v>
      </c>
      <c r="G180" s="96">
        <v>122</v>
      </c>
      <c r="H180" s="50">
        <v>2</v>
      </c>
      <c r="I180" s="49">
        <f t="shared" si="20"/>
        <v>1.639344262295082</v>
      </c>
      <c r="J180" s="50">
        <v>2</v>
      </c>
      <c r="K180" s="49">
        <f t="shared" si="21"/>
        <v>1.639344262295082</v>
      </c>
      <c r="L180" s="50">
        <v>0</v>
      </c>
      <c r="M180" s="49">
        <f t="shared" si="22"/>
        <v>0</v>
      </c>
      <c r="N180" s="50">
        <v>0</v>
      </c>
      <c r="O180" s="51">
        <f t="shared" si="19"/>
        <v>0</v>
      </c>
      <c r="P180" s="52">
        <f t="shared" si="25"/>
        <v>4</v>
      </c>
      <c r="Q180" s="49">
        <f t="shared" si="23"/>
        <v>3.278688524590164</v>
      </c>
      <c r="R180" s="52">
        <f t="shared" si="26"/>
        <v>0</v>
      </c>
      <c r="S180" s="53">
        <f t="shared" si="24"/>
        <v>0</v>
      </c>
    </row>
    <row r="181" spans="1:19" ht="12.75">
      <c r="A181" s="46">
        <v>135</v>
      </c>
      <c r="B181" s="64" t="s">
        <v>158</v>
      </c>
      <c r="C181" s="66">
        <v>44.75347126825454</v>
      </c>
      <c r="D181" s="47">
        <v>9647</v>
      </c>
      <c r="E181" s="58">
        <v>2531</v>
      </c>
      <c r="F181" s="94">
        <f t="shared" si="18"/>
        <v>26.2361355861926</v>
      </c>
      <c r="G181" s="96">
        <v>2523</v>
      </c>
      <c r="H181" s="50">
        <v>19</v>
      </c>
      <c r="I181" s="49">
        <f t="shared" si="20"/>
        <v>0.753071739992073</v>
      </c>
      <c r="J181" s="50">
        <v>5</v>
      </c>
      <c r="K181" s="49">
        <f t="shared" si="21"/>
        <v>0.19817677368212444</v>
      </c>
      <c r="L181" s="50">
        <v>7</v>
      </c>
      <c r="M181" s="49">
        <f t="shared" si="22"/>
        <v>0.27744748315497425</v>
      </c>
      <c r="N181" s="50">
        <v>1</v>
      </c>
      <c r="O181" s="51">
        <f t="shared" si="19"/>
        <v>0.03963535473642489</v>
      </c>
      <c r="P181" s="52">
        <f t="shared" si="25"/>
        <v>32</v>
      </c>
      <c r="Q181" s="49">
        <f t="shared" si="23"/>
        <v>1.2683313515655965</v>
      </c>
      <c r="R181" s="52">
        <f t="shared" si="26"/>
        <v>8</v>
      </c>
      <c r="S181" s="53">
        <f t="shared" si="24"/>
        <v>0.3170828378913991</v>
      </c>
    </row>
    <row r="182" spans="1:19" ht="12.75">
      <c r="A182" s="46">
        <v>136</v>
      </c>
      <c r="B182" s="64" t="s">
        <v>159</v>
      </c>
      <c r="C182" s="66">
        <v>36.127409891031014</v>
      </c>
      <c r="D182" s="47">
        <v>286</v>
      </c>
      <c r="E182" s="58">
        <v>68</v>
      </c>
      <c r="F182" s="94">
        <f t="shared" si="18"/>
        <v>23.776223776223777</v>
      </c>
      <c r="G182" s="96">
        <v>69</v>
      </c>
      <c r="H182" s="50">
        <v>0</v>
      </c>
      <c r="I182" s="49">
        <f t="shared" si="20"/>
        <v>0</v>
      </c>
      <c r="J182" s="50">
        <v>0</v>
      </c>
      <c r="K182" s="49">
        <f t="shared" si="21"/>
        <v>0</v>
      </c>
      <c r="L182" s="50">
        <v>0</v>
      </c>
      <c r="M182" s="49">
        <f t="shared" si="22"/>
        <v>0</v>
      </c>
      <c r="N182" s="50">
        <v>0</v>
      </c>
      <c r="O182" s="51">
        <f t="shared" si="19"/>
        <v>0</v>
      </c>
      <c r="P182" s="52">
        <f t="shared" si="25"/>
        <v>0</v>
      </c>
      <c r="Q182" s="49">
        <f t="shared" si="23"/>
        <v>0</v>
      </c>
      <c r="R182" s="52">
        <f t="shared" si="26"/>
        <v>0</v>
      </c>
      <c r="S182" s="53">
        <f t="shared" si="24"/>
        <v>0</v>
      </c>
    </row>
    <row r="183" spans="1:19" ht="12.75">
      <c r="A183" s="46">
        <v>137</v>
      </c>
      <c r="B183" s="64" t="s">
        <v>160</v>
      </c>
      <c r="C183" s="66">
        <v>54.32429286462577</v>
      </c>
      <c r="D183" s="47">
        <v>1192</v>
      </c>
      <c r="E183" s="58">
        <v>270</v>
      </c>
      <c r="F183" s="94">
        <f t="shared" si="18"/>
        <v>22.651006711409398</v>
      </c>
      <c r="G183" s="96">
        <v>264</v>
      </c>
      <c r="H183" s="50">
        <v>6</v>
      </c>
      <c r="I183" s="49">
        <f t="shared" si="20"/>
        <v>2.272727272727273</v>
      </c>
      <c r="J183" s="50">
        <v>0</v>
      </c>
      <c r="K183" s="49">
        <f t="shared" si="21"/>
        <v>0</v>
      </c>
      <c r="L183" s="50">
        <v>0</v>
      </c>
      <c r="M183" s="49">
        <f t="shared" si="22"/>
        <v>0</v>
      </c>
      <c r="N183" s="50">
        <v>0</v>
      </c>
      <c r="O183" s="51">
        <f t="shared" si="19"/>
        <v>0</v>
      </c>
      <c r="P183" s="52">
        <f t="shared" si="25"/>
        <v>6</v>
      </c>
      <c r="Q183" s="49">
        <f t="shared" si="23"/>
        <v>2.272727272727273</v>
      </c>
      <c r="R183" s="52">
        <f t="shared" si="26"/>
        <v>0</v>
      </c>
      <c r="S183" s="53">
        <f t="shared" si="24"/>
        <v>0</v>
      </c>
    </row>
    <row r="184" spans="1:19" ht="12.75">
      <c r="A184" s="46">
        <v>138</v>
      </c>
      <c r="B184" s="64" t="s">
        <v>161</v>
      </c>
      <c r="C184" s="66">
        <v>61.54107593707516</v>
      </c>
      <c r="D184" s="47">
        <v>3613</v>
      </c>
      <c r="E184" s="58">
        <v>961</v>
      </c>
      <c r="F184" s="94">
        <f t="shared" si="18"/>
        <v>26.59839468585663</v>
      </c>
      <c r="G184" s="96">
        <v>958</v>
      </c>
      <c r="H184" s="50">
        <v>7</v>
      </c>
      <c r="I184" s="49">
        <f t="shared" si="20"/>
        <v>0.7306889352818371</v>
      </c>
      <c r="J184" s="50">
        <v>2</v>
      </c>
      <c r="K184" s="49">
        <f t="shared" si="21"/>
        <v>0.20876826722338201</v>
      </c>
      <c r="L184" s="50">
        <v>0</v>
      </c>
      <c r="M184" s="49">
        <f t="shared" si="22"/>
        <v>0</v>
      </c>
      <c r="N184" s="50">
        <v>1</v>
      </c>
      <c r="O184" s="51">
        <f t="shared" si="19"/>
        <v>0.10438413361169101</v>
      </c>
      <c r="P184" s="52">
        <f t="shared" si="25"/>
        <v>10</v>
      </c>
      <c r="Q184" s="49">
        <f t="shared" si="23"/>
        <v>1.0438413361169103</v>
      </c>
      <c r="R184" s="52">
        <f t="shared" si="26"/>
        <v>1</v>
      </c>
      <c r="S184" s="53">
        <f t="shared" si="24"/>
        <v>0.10438413361169101</v>
      </c>
    </row>
    <row r="185" spans="1:19" ht="12.75">
      <c r="A185" s="46">
        <v>139</v>
      </c>
      <c r="B185" s="64" t="s">
        <v>162</v>
      </c>
      <c r="C185" s="66">
        <v>40.7376880280239</v>
      </c>
      <c r="D185" s="47">
        <v>876</v>
      </c>
      <c r="E185" s="58">
        <v>125</v>
      </c>
      <c r="F185" s="94">
        <f t="shared" si="18"/>
        <v>14.269406392694064</v>
      </c>
      <c r="G185" s="96">
        <v>123</v>
      </c>
      <c r="H185" s="50">
        <v>0</v>
      </c>
      <c r="I185" s="49">
        <f t="shared" si="20"/>
        <v>0</v>
      </c>
      <c r="J185" s="50">
        <v>0</v>
      </c>
      <c r="K185" s="49">
        <f t="shared" si="21"/>
        <v>0</v>
      </c>
      <c r="L185" s="50">
        <v>0</v>
      </c>
      <c r="M185" s="49">
        <f t="shared" si="22"/>
        <v>0</v>
      </c>
      <c r="N185" s="50">
        <v>0</v>
      </c>
      <c r="O185" s="51">
        <f t="shared" si="19"/>
        <v>0</v>
      </c>
      <c r="P185" s="52">
        <f t="shared" si="25"/>
        <v>0</v>
      </c>
      <c r="Q185" s="49">
        <f t="shared" si="23"/>
        <v>0</v>
      </c>
      <c r="R185" s="52">
        <f t="shared" si="26"/>
        <v>0</v>
      </c>
      <c r="S185" s="53">
        <f t="shared" si="24"/>
        <v>0</v>
      </c>
    </row>
    <row r="186" spans="1:19" ht="12.75">
      <c r="A186" s="46">
        <v>140</v>
      </c>
      <c r="B186" s="64" t="s">
        <v>163</v>
      </c>
      <c r="C186" s="66">
        <v>49.20371599203716</v>
      </c>
      <c r="D186" s="47">
        <v>534</v>
      </c>
      <c r="E186" s="58">
        <v>90</v>
      </c>
      <c r="F186" s="94">
        <f t="shared" si="18"/>
        <v>16.853932584269664</v>
      </c>
      <c r="G186" s="96">
        <v>92</v>
      </c>
      <c r="H186" s="50">
        <v>2</v>
      </c>
      <c r="I186" s="49">
        <f t="shared" si="20"/>
        <v>2.1739130434782608</v>
      </c>
      <c r="J186" s="50">
        <v>0</v>
      </c>
      <c r="K186" s="49">
        <f t="shared" si="21"/>
        <v>0</v>
      </c>
      <c r="L186" s="50">
        <v>0</v>
      </c>
      <c r="M186" s="49">
        <f t="shared" si="22"/>
        <v>0</v>
      </c>
      <c r="N186" s="50">
        <v>0</v>
      </c>
      <c r="O186" s="51">
        <f t="shared" si="19"/>
        <v>0</v>
      </c>
      <c r="P186" s="52">
        <f t="shared" si="25"/>
        <v>2</v>
      </c>
      <c r="Q186" s="49">
        <f t="shared" si="23"/>
        <v>2.1739130434782608</v>
      </c>
      <c r="R186" s="52">
        <f t="shared" si="26"/>
        <v>0</v>
      </c>
      <c r="S186" s="53">
        <f t="shared" si="24"/>
        <v>0</v>
      </c>
    </row>
    <row r="187" spans="1:19" ht="12.75">
      <c r="A187" s="46">
        <v>141</v>
      </c>
      <c r="B187" s="64" t="s">
        <v>164</v>
      </c>
      <c r="C187" s="66">
        <v>49.83827493261456</v>
      </c>
      <c r="D187" s="47">
        <v>634</v>
      </c>
      <c r="E187" s="58">
        <v>101</v>
      </c>
      <c r="F187" s="94">
        <f t="shared" si="18"/>
        <v>15.930599369085174</v>
      </c>
      <c r="G187" s="96">
        <v>98</v>
      </c>
      <c r="H187" s="50">
        <v>1</v>
      </c>
      <c r="I187" s="49">
        <f t="shared" si="20"/>
        <v>1.0204081632653061</v>
      </c>
      <c r="J187" s="50">
        <v>0</v>
      </c>
      <c r="K187" s="49">
        <f t="shared" si="21"/>
        <v>0</v>
      </c>
      <c r="L187" s="50">
        <v>0</v>
      </c>
      <c r="M187" s="49">
        <f t="shared" si="22"/>
        <v>0</v>
      </c>
      <c r="N187" s="50">
        <v>0</v>
      </c>
      <c r="O187" s="51">
        <f t="shared" si="19"/>
        <v>0</v>
      </c>
      <c r="P187" s="52">
        <f t="shared" si="25"/>
        <v>1</v>
      </c>
      <c r="Q187" s="49">
        <f t="shared" si="23"/>
        <v>1.0204081632653061</v>
      </c>
      <c r="R187" s="52">
        <f t="shared" si="26"/>
        <v>0</v>
      </c>
      <c r="S187" s="53">
        <f t="shared" si="24"/>
        <v>0</v>
      </c>
    </row>
    <row r="188" spans="1:19" ht="12.75">
      <c r="A188" s="46">
        <v>142</v>
      </c>
      <c r="B188" s="64" t="s">
        <v>165</v>
      </c>
      <c r="C188" s="66">
        <v>17.942122186495176</v>
      </c>
      <c r="D188" s="47">
        <v>1213</v>
      </c>
      <c r="E188" s="58">
        <v>181</v>
      </c>
      <c r="F188" s="94">
        <f t="shared" si="18"/>
        <v>14.921681780708987</v>
      </c>
      <c r="G188" s="96">
        <v>179</v>
      </c>
      <c r="H188" s="50">
        <v>1</v>
      </c>
      <c r="I188" s="49">
        <f t="shared" si="20"/>
        <v>0.5586592178770949</v>
      </c>
      <c r="J188" s="50">
        <v>0</v>
      </c>
      <c r="K188" s="49">
        <f t="shared" si="21"/>
        <v>0</v>
      </c>
      <c r="L188" s="50">
        <v>0</v>
      </c>
      <c r="M188" s="49">
        <f t="shared" si="22"/>
        <v>0</v>
      </c>
      <c r="N188" s="50">
        <v>0</v>
      </c>
      <c r="O188" s="51">
        <f t="shared" si="19"/>
        <v>0</v>
      </c>
      <c r="P188" s="52">
        <f t="shared" si="25"/>
        <v>1</v>
      </c>
      <c r="Q188" s="49">
        <f t="shared" si="23"/>
        <v>0.5586592178770949</v>
      </c>
      <c r="R188" s="52">
        <f t="shared" si="26"/>
        <v>0</v>
      </c>
      <c r="S188" s="53">
        <f t="shared" si="24"/>
        <v>0</v>
      </c>
    </row>
    <row r="189" spans="1:19" ht="12.75">
      <c r="A189" s="46">
        <v>143</v>
      </c>
      <c r="B189" s="64" t="s">
        <v>166</v>
      </c>
      <c r="C189" s="66">
        <v>56.988914349414756</v>
      </c>
      <c r="D189" s="47">
        <v>2513</v>
      </c>
      <c r="E189" s="58">
        <v>198</v>
      </c>
      <c r="F189" s="94">
        <f t="shared" si="18"/>
        <v>7.879029048945483</v>
      </c>
      <c r="G189" s="96">
        <v>201</v>
      </c>
      <c r="H189" s="50">
        <v>4</v>
      </c>
      <c r="I189" s="49">
        <f t="shared" si="20"/>
        <v>1.9900497512437811</v>
      </c>
      <c r="J189" s="50">
        <v>0</v>
      </c>
      <c r="K189" s="49">
        <f t="shared" si="21"/>
        <v>0</v>
      </c>
      <c r="L189" s="50">
        <v>2</v>
      </c>
      <c r="M189" s="49">
        <f t="shared" si="22"/>
        <v>0.9950248756218906</v>
      </c>
      <c r="N189" s="50">
        <v>0</v>
      </c>
      <c r="O189" s="51">
        <f t="shared" si="19"/>
        <v>0</v>
      </c>
      <c r="P189" s="52">
        <f t="shared" si="25"/>
        <v>6</v>
      </c>
      <c r="Q189" s="49">
        <f t="shared" si="23"/>
        <v>2.9850746268656714</v>
      </c>
      <c r="R189" s="52">
        <f t="shared" si="26"/>
        <v>2</v>
      </c>
      <c r="S189" s="53">
        <f t="shared" si="24"/>
        <v>0.9950248756218906</v>
      </c>
    </row>
    <row r="190" spans="1:19" ht="12.75">
      <c r="A190" s="46">
        <v>144</v>
      </c>
      <c r="B190" s="64" t="s">
        <v>167</v>
      </c>
      <c r="C190" s="66">
        <v>42.65625</v>
      </c>
      <c r="D190" s="47">
        <v>2849</v>
      </c>
      <c r="E190" s="58">
        <v>475</v>
      </c>
      <c r="F190" s="94">
        <f t="shared" si="18"/>
        <v>16.67251667251667</v>
      </c>
      <c r="G190" s="96">
        <v>473</v>
      </c>
      <c r="H190" s="50">
        <v>0</v>
      </c>
      <c r="I190" s="49">
        <f t="shared" si="20"/>
        <v>0</v>
      </c>
      <c r="J190" s="50">
        <v>0</v>
      </c>
      <c r="K190" s="49">
        <f t="shared" si="21"/>
        <v>0</v>
      </c>
      <c r="L190" s="50">
        <v>0</v>
      </c>
      <c r="M190" s="49">
        <f t="shared" si="22"/>
        <v>0</v>
      </c>
      <c r="N190" s="50">
        <v>0</v>
      </c>
      <c r="O190" s="51">
        <f t="shared" si="19"/>
        <v>0</v>
      </c>
      <c r="P190" s="52">
        <f t="shared" si="25"/>
        <v>0</v>
      </c>
      <c r="Q190" s="49">
        <f t="shared" si="23"/>
        <v>0</v>
      </c>
      <c r="R190" s="52">
        <f t="shared" si="26"/>
        <v>0</v>
      </c>
      <c r="S190" s="53">
        <f t="shared" si="24"/>
        <v>0</v>
      </c>
    </row>
    <row r="191" spans="1:19" ht="12.75">
      <c r="A191" s="46">
        <v>145</v>
      </c>
      <c r="B191" s="64" t="s">
        <v>168</v>
      </c>
      <c r="C191" s="66">
        <v>43.8235294117647</v>
      </c>
      <c r="D191" s="47">
        <v>53</v>
      </c>
      <c r="E191" s="58">
        <v>8</v>
      </c>
      <c r="F191" s="94">
        <f t="shared" si="18"/>
        <v>15.09433962264151</v>
      </c>
      <c r="G191" s="96">
        <v>8</v>
      </c>
      <c r="H191" s="50">
        <v>0</v>
      </c>
      <c r="I191" s="49">
        <f t="shared" si="20"/>
        <v>0</v>
      </c>
      <c r="J191" s="50">
        <v>0</v>
      </c>
      <c r="K191" s="49">
        <f t="shared" si="21"/>
        <v>0</v>
      </c>
      <c r="L191" s="50">
        <v>0</v>
      </c>
      <c r="M191" s="49">
        <f t="shared" si="22"/>
        <v>0</v>
      </c>
      <c r="N191" s="50">
        <v>0</v>
      </c>
      <c r="O191" s="51">
        <f t="shared" si="19"/>
        <v>0</v>
      </c>
      <c r="P191" s="52">
        <f t="shared" si="25"/>
        <v>0</v>
      </c>
      <c r="Q191" s="49">
        <f t="shared" si="23"/>
        <v>0</v>
      </c>
      <c r="R191" s="52">
        <f t="shared" si="26"/>
        <v>0</v>
      </c>
      <c r="S191" s="53">
        <f t="shared" si="24"/>
        <v>0</v>
      </c>
    </row>
    <row r="192" spans="1:19" ht="12.75">
      <c r="A192" s="46">
        <v>146</v>
      </c>
      <c r="B192" s="64" t="s">
        <v>169</v>
      </c>
      <c r="C192" s="66">
        <v>39.76062796300614</v>
      </c>
      <c r="D192" s="47">
        <v>2069</v>
      </c>
      <c r="E192" s="58">
        <v>406</v>
      </c>
      <c r="F192" s="94">
        <f t="shared" si="18"/>
        <v>19.623006283228612</v>
      </c>
      <c r="G192" s="96">
        <v>407</v>
      </c>
      <c r="H192" s="50">
        <v>6</v>
      </c>
      <c r="I192" s="49">
        <f t="shared" si="20"/>
        <v>1.4742014742014742</v>
      </c>
      <c r="J192" s="50">
        <v>1</v>
      </c>
      <c r="K192" s="49">
        <f t="shared" si="21"/>
        <v>0.2457002457002457</v>
      </c>
      <c r="L192" s="50">
        <v>1</v>
      </c>
      <c r="M192" s="49">
        <f t="shared" si="22"/>
        <v>0.2457002457002457</v>
      </c>
      <c r="N192" s="50">
        <v>0</v>
      </c>
      <c r="O192" s="51">
        <f t="shared" si="19"/>
        <v>0</v>
      </c>
      <c r="P192" s="52">
        <f t="shared" si="25"/>
        <v>8</v>
      </c>
      <c r="Q192" s="49">
        <f t="shared" si="23"/>
        <v>1.9656019656019657</v>
      </c>
      <c r="R192" s="52">
        <f t="shared" si="26"/>
        <v>1</v>
      </c>
      <c r="S192" s="53">
        <f t="shared" si="24"/>
        <v>0.2457002457002457</v>
      </c>
    </row>
    <row r="193" spans="1:19" ht="12.75">
      <c r="A193" s="46">
        <v>147</v>
      </c>
      <c r="B193" s="64" t="s">
        <v>170</v>
      </c>
      <c r="C193" s="66">
        <v>37.03024747937672</v>
      </c>
      <c r="D193" s="47">
        <v>202</v>
      </c>
      <c r="E193" s="58">
        <v>59</v>
      </c>
      <c r="F193" s="94">
        <f t="shared" si="18"/>
        <v>29.207920792079207</v>
      </c>
      <c r="G193" s="96">
        <v>57</v>
      </c>
      <c r="H193" s="50">
        <v>0</v>
      </c>
      <c r="I193" s="49">
        <f t="shared" si="20"/>
        <v>0</v>
      </c>
      <c r="J193" s="50">
        <v>0</v>
      </c>
      <c r="K193" s="49">
        <f t="shared" si="21"/>
        <v>0</v>
      </c>
      <c r="L193" s="50">
        <v>0</v>
      </c>
      <c r="M193" s="49">
        <f t="shared" si="22"/>
        <v>0</v>
      </c>
      <c r="N193" s="50">
        <v>0</v>
      </c>
      <c r="O193" s="51">
        <f t="shared" si="19"/>
        <v>0</v>
      </c>
      <c r="P193" s="52">
        <f t="shared" si="25"/>
        <v>0</v>
      </c>
      <c r="Q193" s="49">
        <f t="shared" si="23"/>
        <v>0</v>
      </c>
      <c r="R193" s="52">
        <f t="shared" si="26"/>
        <v>0</v>
      </c>
      <c r="S193" s="53">
        <f t="shared" si="24"/>
        <v>0</v>
      </c>
    </row>
    <row r="194" spans="1:19" ht="12.75">
      <c r="A194" s="46">
        <v>148</v>
      </c>
      <c r="B194" s="64" t="s">
        <v>171</v>
      </c>
      <c r="C194" s="66">
        <v>45.74136137755691</v>
      </c>
      <c r="D194" s="47">
        <v>3216</v>
      </c>
      <c r="E194" s="58">
        <v>718</v>
      </c>
      <c r="F194" s="94">
        <f t="shared" si="18"/>
        <v>22.32587064676617</v>
      </c>
      <c r="G194" s="96">
        <v>715</v>
      </c>
      <c r="H194" s="50">
        <v>6</v>
      </c>
      <c r="I194" s="49">
        <f t="shared" si="20"/>
        <v>0.8391608391608392</v>
      </c>
      <c r="J194" s="50">
        <v>0</v>
      </c>
      <c r="K194" s="49">
        <f t="shared" si="21"/>
        <v>0</v>
      </c>
      <c r="L194" s="50">
        <v>1</v>
      </c>
      <c r="M194" s="49">
        <f t="shared" si="22"/>
        <v>0.13986013986013987</v>
      </c>
      <c r="N194" s="50">
        <v>0</v>
      </c>
      <c r="O194" s="51">
        <f t="shared" si="19"/>
        <v>0</v>
      </c>
      <c r="P194" s="52">
        <f t="shared" si="25"/>
        <v>7</v>
      </c>
      <c r="Q194" s="49">
        <f t="shared" si="23"/>
        <v>0.9790209790209791</v>
      </c>
      <c r="R194" s="52">
        <f t="shared" si="26"/>
        <v>1</v>
      </c>
      <c r="S194" s="53">
        <f t="shared" si="24"/>
        <v>0.13986013986013987</v>
      </c>
    </row>
    <row r="195" spans="1:19" ht="12.75">
      <c r="A195" s="46">
        <v>149</v>
      </c>
      <c r="B195" s="64" t="s">
        <v>172</v>
      </c>
      <c r="C195" s="66">
        <v>44</v>
      </c>
      <c r="D195" s="47">
        <v>88</v>
      </c>
      <c r="E195" s="58">
        <v>4</v>
      </c>
      <c r="F195" s="94">
        <f t="shared" si="18"/>
        <v>4.545454545454546</v>
      </c>
      <c r="G195" s="96">
        <v>4</v>
      </c>
      <c r="H195" s="50">
        <v>0</v>
      </c>
      <c r="I195" s="49">
        <f t="shared" si="20"/>
        <v>0</v>
      </c>
      <c r="J195" s="50">
        <v>0</v>
      </c>
      <c r="K195" s="49">
        <f t="shared" si="21"/>
        <v>0</v>
      </c>
      <c r="L195" s="50">
        <v>0</v>
      </c>
      <c r="M195" s="49">
        <f t="shared" si="22"/>
        <v>0</v>
      </c>
      <c r="N195" s="50">
        <v>0</v>
      </c>
      <c r="O195" s="51">
        <f t="shared" si="19"/>
        <v>0</v>
      </c>
      <c r="P195" s="52">
        <f t="shared" si="25"/>
        <v>0</v>
      </c>
      <c r="Q195" s="49">
        <f t="shared" si="23"/>
        <v>0</v>
      </c>
      <c r="R195" s="52">
        <f t="shared" si="26"/>
        <v>0</v>
      </c>
      <c r="S195" s="53">
        <f t="shared" si="24"/>
        <v>0</v>
      </c>
    </row>
    <row r="196" spans="1:19" ht="12.75">
      <c r="A196" s="46">
        <v>150</v>
      </c>
      <c r="B196" s="64" t="s">
        <v>173</v>
      </c>
      <c r="C196" s="66">
        <v>55.44217687074829</v>
      </c>
      <c r="D196" s="47">
        <v>190</v>
      </c>
      <c r="E196" s="58">
        <v>27</v>
      </c>
      <c r="F196" s="94">
        <f t="shared" si="18"/>
        <v>14.210526315789473</v>
      </c>
      <c r="G196" s="96">
        <v>27</v>
      </c>
      <c r="H196" s="50">
        <v>0</v>
      </c>
      <c r="I196" s="49">
        <f t="shared" si="20"/>
        <v>0</v>
      </c>
      <c r="J196" s="50">
        <v>0</v>
      </c>
      <c r="K196" s="49">
        <f t="shared" si="21"/>
        <v>0</v>
      </c>
      <c r="L196" s="50">
        <v>0</v>
      </c>
      <c r="M196" s="49">
        <f t="shared" si="22"/>
        <v>0</v>
      </c>
      <c r="N196" s="50">
        <v>0</v>
      </c>
      <c r="O196" s="51">
        <f t="shared" si="19"/>
        <v>0</v>
      </c>
      <c r="P196" s="52">
        <f t="shared" si="25"/>
        <v>0</v>
      </c>
      <c r="Q196" s="49">
        <f t="shared" si="23"/>
        <v>0</v>
      </c>
      <c r="R196" s="52">
        <f t="shared" si="26"/>
        <v>0</v>
      </c>
      <c r="S196" s="53">
        <f t="shared" si="24"/>
        <v>0</v>
      </c>
    </row>
    <row r="197" spans="1:19" ht="12.75">
      <c r="A197" s="46">
        <v>151</v>
      </c>
      <c r="B197" s="64" t="s">
        <v>174</v>
      </c>
      <c r="C197" s="66">
        <v>55.216007858713986</v>
      </c>
      <c r="D197" s="47">
        <v>9785</v>
      </c>
      <c r="E197" s="58">
        <v>4571</v>
      </c>
      <c r="F197" s="94">
        <f t="shared" si="18"/>
        <v>46.71435871231477</v>
      </c>
      <c r="G197" s="96">
        <v>4475</v>
      </c>
      <c r="H197" s="50">
        <v>84</v>
      </c>
      <c r="I197" s="49">
        <f t="shared" si="20"/>
        <v>1.877094972067039</v>
      </c>
      <c r="J197" s="50">
        <v>45</v>
      </c>
      <c r="K197" s="49">
        <f t="shared" si="21"/>
        <v>1.005586592178771</v>
      </c>
      <c r="L197" s="50">
        <f>22+12</f>
        <v>34</v>
      </c>
      <c r="M197" s="49">
        <f t="shared" si="22"/>
        <v>0.7597765363128492</v>
      </c>
      <c r="N197" s="50">
        <v>0</v>
      </c>
      <c r="O197" s="51">
        <f t="shared" si="19"/>
        <v>0</v>
      </c>
      <c r="P197" s="52">
        <f t="shared" si="25"/>
        <v>163</v>
      </c>
      <c r="Q197" s="49">
        <f t="shared" si="23"/>
        <v>3.642458100558659</v>
      </c>
      <c r="R197" s="52">
        <f t="shared" si="26"/>
        <v>34</v>
      </c>
      <c r="S197" s="53">
        <f t="shared" si="24"/>
        <v>0.7597765363128492</v>
      </c>
    </row>
    <row r="198" spans="1:19" ht="12.75">
      <c r="A198" s="46">
        <v>152</v>
      </c>
      <c r="B198" s="64" t="s">
        <v>175</v>
      </c>
      <c r="C198" s="66">
        <v>49.83721512647132</v>
      </c>
      <c r="D198" s="47">
        <v>1168</v>
      </c>
      <c r="E198" s="58">
        <v>187</v>
      </c>
      <c r="F198" s="94">
        <f t="shared" si="18"/>
        <v>16.01027397260274</v>
      </c>
      <c r="G198" s="96">
        <v>181</v>
      </c>
      <c r="H198" s="50">
        <v>2</v>
      </c>
      <c r="I198" s="49">
        <f t="shared" si="20"/>
        <v>1.1049723756906076</v>
      </c>
      <c r="J198" s="50">
        <v>0</v>
      </c>
      <c r="K198" s="49">
        <f t="shared" si="21"/>
        <v>0</v>
      </c>
      <c r="L198" s="50">
        <v>0</v>
      </c>
      <c r="M198" s="49">
        <f t="shared" si="22"/>
        <v>0</v>
      </c>
      <c r="N198" s="50">
        <v>0</v>
      </c>
      <c r="O198" s="51">
        <f t="shared" si="19"/>
        <v>0</v>
      </c>
      <c r="P198" s="52">
        <f t="shared" si="25"/>
        <v>2</v>
      </c>
      <c r="Q198" s="49">
        <f t="shared" si="23"/>
        <v>1.1049723756906076</v>
      </c>
      <c r="R198" s="52">
        <f t="shared" si="26"/>
        <v>0</v>
      </c>
      <c r="S198" s="53">
        <f t="shared" si="24"/>
        <v>0</v>
      </c>
    </row>
    <row r="199" spans="1:19" ht="12.75">
      <c r="A199" s="46">
        <v>153</v>
      </c>
      <c r="B199" s="64" t="s">
        <v>176</v>
      </c>
      <c r="C199" s="66">
        <v>48.5177151120752</v>
      </c>
      <c r="D199" s="47">
        <v>1568</v>
      </c>
      <c r="E199" s="58">
        <v>293</v>
      </c>
      <c r="F199" s="94">
        <f t="shared" si="18"/>
        <v>18.68622448979592</v>
      </c>
      <c r="G199" s="96">
        <v>292</v>
      </c>
      <c r="H199" s="50">
        <v>1</v>
      </c>
      <c r="I199" s="49">
        <f t="shared" si="20"/>
        <v>0.3424657534246575</v>
      </c>
      <c r="J199" s="50">
        <v>0</v>
      </c>
      <c r="K199" s="49">
        <f t="shared" si="21"/>
        <v>0</v>
      </c>
      <c r="L199" s="50">
        <v>0</v>
      </c>
      <c r="M199" s="49">
        <f t="shared" si="22"/>
        <v>0</v>
      </c>
      <c r="N199" s="50">
        <v>0</v>
      </c>
      <c r="O199" s="51">
        <f t="shared" si="19"/>
        <v>0</v>
      </c>
      <c r="P199" s="52">
        <f t="shared" si="25"/>
        <v>1</v>
      </c>
      <c r="Q199" s="49">
        <f t="shared" si="23"/>
        <v>0.3424657534246575</v>
      </c>
      <c r="R199" s="52">
        <f t="shared" si="26"/>
        <v>0</v>
      </c>
      <c r="S199" s="53">
        <f t="shared" si="24"/>
        <v>0</v>
      </c>
    </row>
    <row r="200" spans="1:19" ht="12.75">
      <c r="A200" s="46">
        <v>154</v>
      </c>
      <c r="B200" s="64" t="s">
        <v>177</v>
      </c>
      <c r="C200" s="66">
        <v>71.51823780198959</v>
      </c>
      <c r="D200" s="47">
        <v>423</v>
      </c>
      <c r="E200" s="58">
        <v>110</v>
      </c>
      <c r="F200" s="94">
        <f t="shared" si="18"/>
        <v>26.004728132387704</v>
      </c>
      <c r="G200" s="96">
        <v>108</v>
      </c>
      <c r="H200" s="50">
        <v>1</v>
      </c>
      <c r="I200" s="49">
        <f t="shared" si="20"/>
        <v>0.9259259259259258</v>
      </c>
      <c r="J200" s="50">
        <v>1</v>
      </c>
      <c r="K200" s="49">
        <f t="shared" si="21"/>
        <v>0.9259259259259258</v>
      </c>
      <c r="L200" s="50">
        <v>0</v>
      </c>
      <c r="M200" s="49">
        <f t="shared" si="22"/>
        <v>0</v>
      </c>
      <c r="N200" s="50">
        <v>0</v>
      </c>
      <c r="O200" s="51">
        <f t="shared" si="19"/>
        <v>0</v>
      </c>
      <c r="P200" s="52">
        <f t="shared" si="25"/>
        <v>2</v>
      </c>
      <c r="Q200" s="49">
        <f t="shared" si="23"/>
        <v>1.8518518518518516</v>
      </c>
      <c r="R200" s="52">
        <f t="shared" si="26"/>
        <v>0</v>
      </c>
      <c r="S200" s="53">
        <f t="shared" si="24"/>
        <v>0</v>
      </c>
    </row>
    <row r="201" spans="1:19" ht="12.75">
      <c r="A201" s="46">
        <v>155</v>
      </c>
      <c r="B201" s="64" t="s">
        <v>178</v>
      </c>
      <c r="C201" s="66">
        <v>53.99355300859598</v>
      </c>
      <c r="D201" s="47">
        <v>4384</v>
      </c>
      <c r="E201" s="58">
        <v>707</v>
      </c>
      <c r="F201" s="94">
        <f aca="true" t="shared" si="27" ref="F201:F224">+(E201/D201)*100</f>
        <v>16.126824817518248</v>
      </c>
      <c r="G201" s="96">
        <v>710</v>
      </c>
      <c r="H201" s="50">
        <v>7</v>
      </c>
      <c r="I201" s="49">
        <f aca="true" t="shared" si="28" ref="I201:I223">+(H201/$G201)*100</f>
        <v>0.9859154929577465</v>
      </c>
      <c r="J201" s="50">
        <v>2</v>
      </c>
      <c r="K201" s="49">
        <f aca="true" t="shared" si="29" ref="K201:K224">+(J201/$G201)*100</f>
        <v>0.28169014084507044</v>
      </c>
      <c r="L201" s="50">
        <v>4</v>
      </c>
      <c r="M201" s="49">
        <f aca="true" t="shared" si="30" ref="M201:M224">+(L201/$G201)*100</f>
        <v>0.5633802816901409</v>
      </c>
      <c r="N201" s="50">
        <v>0</v>
      </c>
      <c r="O201" s="51">
        <f aca="true" t="shared" si="31" ref="O201:O224">+(N201/$G201)*100</f>
        <v>0</v>
      </c>
      <c r="P201" s="52">
        <f t="shared" si="25"/>
        <v>13</v>
      </c>
      <c r="Q201" s="49">
        <f aca="true" t="shared" si="32" ref="Q201:Q224">+(P201/$G201)*100</f>
        <v>1.8309859154929577</v>
      </c>
      <c r="R201" s="52">
        <f t="shared" si="26"/>
        <v>4</v>
      </c>
      <c r="S201" s="53">
        <f aca="true" t="shared" si="33" ref="S201:S224">+(R201/$G201)*100</f>
        <v>0.5633802816901409</v>
      </c>
    </row>
    <row r="202" spans="1:19" ht="12.75">
      <c r="A202" s="46">
        <v>156</v>
      </c>
      <c r="B202" s="64" t="s">
        <v>179</v>
      </c>
      <c r="C202" s="66">
        <v>42.60115606936416</v>
      </c>
      <c r="D202" s="47">
        <v>3896</v>
      </c>
      <c r="E202" s="58">
        <v>1062</v>
      </c>
      <c r="F202" s="94">
        <f t="shared" si="27"/>
        <v>27.258726899383984</v>
      </c>
      <c r="G202" s="96">
        <v>1062</v>
      </c>
      <c r="H202" s="50">
        <v>12</v>
      </c>
      <c r="I202" s="49">
        <f t="shared" si="28"/>
        <v>1.1299435028248588</v>
      </c>
      <c r="J202" s="50">
        <v>9</v>
      </c>
      <c r="K202" s="49">
        <f t="shared" si="29"/>
        <v>0.847457627118644</v>
      </c>
      <c r="L202" s="50">
        <v>4</v>
      </c>
      <c r="M202" s="49">
        <f t="shared" si="30"/>
        <v>0.3766478342749529</v>
      </c>
      <c r="N202" s="50">
        <v>0</v>
      </c>
      <c r="O202" s="51">
        <f t="shared" si="31"/>
        <v>0</v>
      </c>
      <c r="P202" s="52">
        <f t="shared" si="25"/>
        <v>25</v>
      </c>
      <c r="Q202" s="49">
        <f t="shared" si="32"/>
        <v>2.354048964218456</v>
      </c>
      <c r="R202" s="52">
        <f t="shared" si="26"/>
        <v>4</v>
      </c>
      <c r="S202" s="53">
        <f t="shared" si="33"/>
        <v>0.3766478342749529</v>
      </c>
    </row>
    <row r="203" spans="1:19" ht="12.75">
      <c r="A203" s="46">
        <v>157</v>
      </c>
      <c r="B203" s="64" t="s">
        <v>180</v>
      </c>
      <c r="C203" s="66">
        <v>34.00339750849377</v>
      </c>
      <c r="D203" s="47">
        <v>1014</v>
      </c>
      <c r="E203" s="58">
        <v>218</v>
      </c>
      <c r="F203" s="94">
        <f t="shared" si="27"/>
        <v>21.499013806706113</v>
      </c>
      <c r="G203" s="96">
        <v>216</v>
      </c>
      <c r="H203" s="50">
        <v>0</v>
      </c>
      <c r="I203" s="49">
        <f t="shared" si="28"/>
        <v>0</v>
      </c>
      <c r="J203" s="50">
        <v>0</v>
      </c>
      <c r="K203" s="49">
        <f t="shared" si="29"/>
        <v>0</v>
      </c>
      <c r="L203" s="50">
        <v>0</v>
      </c>
      <c r="M203" s="49">
        <f t="shared" si="30"/>
        <v>0</v>
      </c>
      <c r="N203" s="50">
        <v>0</v>
      </c>
      <c r="O203" s="51">
        <f t="shared" si="31"/>
        <v>0</v>
      </c>
      <c r="P203" s="52">
        <f t="shared" si="25"/>
        <v>0</v>
      </c>
      <c r="Q203" s="49">
        <f t="shared" si="32"/>
        <v>0</v>
      </c>
      <c r="R203" s="52">
        <f t="shared" si="26"/>
        <v>0</v>
      </c>
      <c r="S203" s="53">
        <f t="shared" si="33"/>
        <v>0</v>
      </c>
    </row>
    <row r="204" spans="1:19" ht="12.75">
      <c r="A204" s="46">
        <v>158</v>
      </c>
      <c r="B204" s="64" t="s">
        <v>181</v>
      </c>
      <c r="C204" s="66">
        <v>57.645305514157975</v>
      </c>
      <c r="D204" s="47">
        <v>2392</v>
      </c>
      <c r="E204" s="58">
        <v>613</v>
      </c>
      <c r="F204" s="94">
        <f t="shared" si="27"/>
        <v>25.627090301003346</v>
      </c>
      <c r="G204" s="96">
        <v>610</v>
      </c>
      <c r="H204" s="50">
        <v>1</v>
      </c>
      <c r="I204" s="49">
        <f t="shared" si="28"/>
        <v>0.16393442622950818</v>
      </c>
      <c r="J204" s="50">
        <v>0</v>
      </c>
      <c r="K204" s="49">
        <f t="shared" si="29"/>
        <v>0</v>
      </c>
      <c r="L204" s="50">
        <v>1</v>
      </c>
      <c r="M204" s="49">
        <f t="shared" si="30"/>
        <v>0.16393442622950818</v>
      </c>
      <c r="N204" s="50">
        <v>0</v>
      </c>
      <c r="O204" s="51">
        <f t="shared" si="31"/>
        <v>0</v>
      </c>
      <c r="P204" s="52">
        <f t="shared" si="25"/>
        <v>2</v>
      </c>
      <c r="Q204" s="49">
        <f t="shared" si="32"/>
        <v>0.32786885245901637</v>
      </c>
      <c r="R204" s="52">
        <f t="shared" si="26"/>
        <v>1</v>
      </c>
      <c r="S204" s="53">
        <f t="shared" si="33"/>
        <v>0.16393442622950818</v>
      </c>
    </row>
    <row r="205" spans="1:19" ht="12.75">
      <c r="A205" s="46">
        <v>159</v>
      </c>
      <c r="B205" s="64" t="s">
        <v>182</v>
      </c>
      <c r="C205" s="66">
        <v>49.16601170203476</v>
      </c>
      <c r="D205" s="47">
        <v>1684</v>
      </c>
      <c r="E205" s="58">
        <v>176</v>
      </c>
      <c r="F205" s="94">
        <f t="shared" si="27"/>
        <v>10.451306413301662</v>
      </c>
      <c r="G205" s="96">
        <v>176</v>
      </c>
      <c r="H205" s="50">
        <v>0</v>
      </c>
      <c r="I205" s="49">
        <f t="shared" si="28"/>
        <v>0</v>
      </c>
      <c r="J205" s="50">
        <v>0</v>
      </c>
      <c r="K205" s="49">
        <f t="shared" si="29"/>
        <v>0</v>
      </c>
      <c r="L205" s="50">
        <v>0</v>
      </c>
      <c r="M205" s="49">
        <f t="shared" si="30"/>
        <v>0</v>
      </c>
      <c r="N205" s="50">
        <v>0</v>
      </c>
      <c r="O205" s="51">
        <f t="shared" si="31"/>
        <v>0</v>
      </c>
      <c r="P205" s="52">
        <f t="shared" si="25"/>
        <v>0</v>
      </c>
      <c r="Q205" s="49">
        <f t="shared" si="32"/>
        <v>0</v>
      </c>
      <c r="R205" s="52">
        <f t="shared" si="26"/>
        <v>0</v>
      </c>
      <c r="S205" s="53">
        <f t="shared" si="33"/>
        <v>0</v>
      </c>
    </row>
    <row r="206" spans="1:19" ht="12.75">
      <c r="A206" s="46">
        <v>160</v>
      </c>
      <c r="B206" s="64" t="s">
        <v>183</v>
      </c>
      <c r="C206" s="66">
        <v>27.00699876492384</v>
      </c>
      <c r="D206" s="47">
        <v>351</v>
      </c>
      <c r="E206" s="58">
        <v>37</v>
      </c>
      <c r="F206" s="94">
        <f t="shared" si="27"/>
        <v>10.541310541310542</v>
      </c>
      <c r="G206" s="96">
        <v>37</v>
      </c>
      <c r="H206" s="50">
        <v>0</v>
      </c>
      <c r="I206" s="49">
        <f t="shared" si="28"/>
        <v>0</v>
      </c>
      <c r="J206" s="50">
        <v>0</v>
      </c>
      <c r="K206" s="49">
        <f t="shared" si="29"/>
        <v>0</v>
      </c>
      <c r="L206" s="50">
        <v>0</v>
      </c>
      <c r="M206" s="49">
        <f t="shared" si="30"/>
        <v>0</v>
      </c>
      <c r="N206" s="50">
        <v>0</v>
      </c>
      <c r="O206" s="51">
        <f t="shared" si="31"/>
        <v>0</v>
      </c>
      <c r="P206" s="52">
        <f t="shared" si="25"/>
        <v>0</v>
      </c>
      <c r="Q206" s="49">
        <f t="shared" si="32"/>
        <v>0</v>
      </c>
      <c r="R206" s="52">
        <f t="shared" si="26"/>
        <v>0</v>
      </c>
      <c r="S206" s="53">
        <f t="shared" si="33"/>
        <v>0</v>
      </c>
    </row>
    <row r="207" spans="1:19" ht="12.75">
      <c r="A207" s="46">
        <v>161</v>
      </c>
      <c r="B207" s="64" t="s">
        <v>184</v>
      </c>
      <c r="C207" s="66">
        <v>35.43268444299035</v>
      </c>
      <c r="D207" s="47">
        <v>1725</v>
      </c>
      <c r="E207" s="58">
        <v>385</v>
      </c>
      <c r="F207" s="94">
        <f t="shared" si="27"/>
        <v>22.318840579710145</v>
      </c>
      <c r="G207" s="96">
        <v>385</v>
      </c>
      <c r="H207" s="50">
        <v>0</v>
      </c>
      <c r="I207" s="49">
        <f t="shared" si="28"/>
        <v>0</v>
      </c>
      <c r="J207" s="50">
        <v>0</v>
      </c>
      <c r="K207" s="49">
        <f t="shared" si="29"/>
        <v>0</v>
      </c>
      <c r="L207" s="50">
        <v>0</v>
      </c>
      <c r="M207" s="49">
        <f t="shared" si="30"/>
        <v>0</v>
      </c>
      <c r="N207" s="50">
        <v>0</v>
      </c>
      <c r="O207" s="51">
        <f t="shared" si="31"/>
        <v>0</v>
      </c>
      <c r="P207" s="52">
        <f t="shared" si="25"/>
        <v>0</v>
      </c>
      <c r="Q207" s="49">
        <f t="shared" si="32"/>
        <v>0</v>
      </c>
      <c r="R207" s="52">
        <f t="shared" si="26"/>
        <v>0</v>
      </c>
      <c r="S207" s="53">
        <f t="shared" si="33"/>
        <v>0</v>
      </c>
    </row>
    <row r="208" spans="1:19" ht="12.75">
      <c r="A208" s="46">
        <v>162</v>
      </c>
      <c r="B208" s="64" t="s">
        <v>185</v>
      </c>
      <c r="C208" s="66">
        <v>65.07517269402682</v>
      </c>
      <c r="D208" s="47">
        <v>731</v>
      </c>
      <c r="E208" s="58">
        <v>58</v>
      </c>
      <c r="F208" s="94">
        <f t="shared" si="27"/>
        <v>7.934336525307797</v>
      </c>
      <c r="G208" s="96">
        <v>62</v>
      </c>
      <c r="H208" s="50">
        <v>5</v>
      </c>
      <c r="I208" s="49">
        <f t="shared" si="28"/>
        <v>8.064516129032258</v>
      </c>
      <c r="J208" s="50">
        <v>2</v>
      </c>
      <c r="K208" s="49">
        <f t="shared" si="29"/>
        <v>3.225806451612903</v>
      </c>
      <c r="L208" s="50">
        <v>1</v>
      </c>
      <c r="M208" s="49">
        <f t="shared" si="30"/>
        <v>1.6129032258064515</v>
      </c>
      <c r="N208" s="50">
        <v>0</v>
      </c>
      <c r="O208" s="51">
        <f t="shared" si="31"/>
        <v>0</v>
      </c>
      <c r="P208" s="52">
        <f t="shared" si="25"/>
        <v>8</v>
      </c>
      <c r="Q208" s="49">
        <f t="shared" si="32"/>
        <v>12.903225806451612</v>
      </c>
      <c r="R208" s="52">
        <f t="shared" si="26"/>
        <v>1</v>
      </c>
      <c r="S208" s="53">
        <f t="shared" si="33"/>
        <v>1.6129032258064515</v>
      </c>
    </row>
    <row r="209" spans="1:19" ht="12.75">
      <c r="A209" s="46">
        <v>163</v>
      </c>
      <c r="B209" s="64" t="s">
        <v>186</v>
      </c>
      <c r="C209" s="66">
        <v>53.54021958323998</v>
      </c>
      <c r="D209" s="47">
        <v>1773</v>
      </c>
      <c r="E209" s="58">
        <v>356</v>
      </c>
      <c r="F209" s="94">
        <f t="shared" si="27"/>
        <v>20.078962210941906</v>
      </c>
      <c r="G209" s="96">
        <v>350</v>
      </c>
      <c r="H209" s="50">
        <v>7</v>
      </c>
      <c r="I209" s="49">
        <f t="shared" si="28"/>
        <v>2</v>
      </c>
      <c r="J209" s="50">
        <v>0</v>
      </c>
      <c r="K209" s="49">
        <f t="shared" si="29"/>
        <v>0</v>
      </c>
      <c r="L209" s="50">
        <v>1</v>
      </c>
      <c r="M209" s="49">
        <f t="shared" si="30"/>
        <v>0.2857142857142857</v>
      </c>
      <c r="N209" s="50">
        <v>0</v>
      </c>
      <c r="O209" s="51">
        <f t="shared" si="31"/>
        <v>0</v>
      </c>
      <c r="P209" s="52">
        <f t="shared" si="25"/>
        <v>8</v>
      </c>
      <c r="Q209" s="49">
        <f t="shared" si="32"/>
        <v>2.2857142857142856</v>
      </c>
      <c r="R209" s="52">
        <f t="shared" si="26"/>
        <v>1</v>
      </c>
      <c r="S209" s="53">
        <f t="shared" si="33"/>
        <v>0.2857142857142857</v>
      </c>
    </row>
    <row r="210" spans="1:19" ht="12.75">
      <c r="A210" s="46">
        <v>164</v>
      </c>
      <c r="B210" s="64" t="s">
        <v>187</v>
      </c>
      <c r="C210" s="66">
        <v>42.89908256880734</v>
      </c>
      <c r="D210" s="47">
        <v>2065</v>
      </c>
      <c r="E210" s="58">
        <v>345</v>
      </c>
      <c r="F210" s="94">
        <f t="shared" si="27"/>
        <v>16.707021791767556</v>
      </c>
      <c r="G210" s="104">
        <v>347</v>
      </c>
      <c r="H210" s="50">
        <v>5</v>
      </c>
      <c r="I210" s="49">
        <f t="shared" si="28"/>
        <v>1.440922190201729</v>
      </c>
      <c r="J210" s="50">
        <v>2</v>
      </c>
      <c r="K210" s="49">
        <f t="shared" si="29"/>
        <v>0.5763688760806917</v>
      </c>
      <c r="L210" s="50">
        <v>1</v>
      </c>
      <c r="M210" s="49">
        <f t="shared" si="30"/>
        <v>0.2881844380403458</v>
      </c>
      <c r="N210" s="50">
        <v>0</v>
      </c>
      <c r="O210" s="51">
        <f t="shared" si="31"/>
        <v>0</v>
      </c>
      <c r="P210" s="52">
        <f t="shared" si="25"/>
        <v>8</v>
      </c>
      <c r="Q210" s="49">
        <f t="shared" si="32"/>
        <v>2.3054755043227666</v>
      </c>
      <c r="R210" s="52">
        <f t="shared" si="26"/>
        <v>1</v>
      </c>
      <c r="S210" s="103">
        <f t="shared" si="33"/>
        <v>0.2881844380403458</v>
      </c>
    </row>
    <row r="211" spans="1:19" ht="1.5" customHeight="1" thickBot="1">
      <c r="A211" s="107"/>
      <c r="B211" s="70"/>
      <c r="C211" s="71"/>
      <c r="D211" s="72"/>
      <c r="E211" s="73"/>
      <c r="F211" s="74"/>
      <c r="G211" s="75"/>
      <c r="H211" s="76"/>
      <c r="I211" s="74"/>
      <c r="J211" s="76"/>
      <c r="K211" s="74"/>
      <c r="L211" s="76"/>
      <c r="M211" s="74"/>
      <c r="N211" s="76"/>
      <c r="O211" s="74"/>
      <c r="P211" s="76"/>
      <c r="Q211" s="74"/>
      <c r="R211" s="76"/>
      <c r="S211" s="108"/>
    </row>
    <row r="212" spans="1:19" ht="13.5" thickTop="1">
      <c r="A212" s="1" t="s">
        <v>0</v>
      </c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"/>
      <c r="S212" s="4"/>
    </row>
    <row r="213" spans="1:19" ht="12.75">
      <c r="A213" s="5" t="s">
        <v>1</v>
      </c>
      <c r="B213" s="6"/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6"/>
      <c r="P213" s="6"/>
      <c r="Q213" s="6"/>
      <c r="R213" s="6"/>
      <c r="S213" s="8"/>
    </row>
    <row r="214" spans="1:19" ht="13.5" thickBot="1">
      <c r="A214" s="5"/>
      <c r="B214" s="6"/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6"/>
      <c r="P214" s="6"/>
      <c r="Q214" s="6"/>
      <c r="R214" s="6"/>
      <c r="S214" s="8"/>
    </row>
    <row r="215" spans="1:19" ht="13.5" thickTop="1">
      <c r="A215" s="9"/>
      <c r="B215" s="82"/>
      <c r="C215" s="61"/>
      <c r="D215" s="83" t="s">
        <v>2</v>
      </c>
      <c r="E215" s="2"/>
      <c r="F215" s="10"/>
      <c r="G215" s="83" t="s">
        <v>3</v>
      </c>
      <c r="H215" s="2"/>
      <c r="I215" s="11"/>
      <c r="J215" s="11"/>
      <c r="K215" s="11"/>
      <c r="L215" s="11"/>
      <c r="M215" s="11"/>
      <c r="N215" s="11"/>
      <c r="O215" s="2"/>
      <c r="P215" s="2"/>
      <c r="Q215" s="2"/>
      <c r="R215" s="2"/>
      <c r="S215" s="4"/>
    </row>
    <row r="216" spans="1:19" ht="13.5" thickBot="1">
      <c r="A216" s="16" t="s">
        <v>198</v>
      </c>
      <c r="C216" s="62"/>
      <c r="D216" s="17" t="s">
        <v>194</v>
      </c>
      <c r="E216" s="18"/>
      <c r="F216" s="19"/>
      <c r="G216" s="20" t="s">
        <v>4</v>
      </c>
      <c r="H216" s="18"/>
      <c r="I216" s="21"/>
      <c r="J216" s="21"/>
      <c r="K216" s="21"/>
      <c r="L216" s="21"/>
      <c r="M216" s="21"/>
      <c r="N216" s="21"/>
      <c r="O216" s="18"/>
      <c r="P216" s="6"/>
      <c r="Q216" s="6"/>
      <c r="R216" s="6"/>
      <c r="S216" s="8"/>
    </row>
    <row r="217" spans="1:19" ht="13.5" thickTop="1">
      <c r="A217" s="60" t="s">
        <v>200</v>
      </c>
      <c r="B217" s="13"/>
      <c r="C217" s="68" t="s">
        <v>196</v>
      </c>
      <c r="D217" s="22" t="s">
        <v>5</v>
      </c>
      <c r="E217" s="23" t="s">
        <v>6</v>
      </c>
      <c r="F217" s="15"/>
      <c r="G217" s="22" t="s">
        <v>7</v>
      </c>
      <c r="H217" s="24" t="s">
        <v>8</v>
      </c>
      <c r="I217" s="25"/>
      <c r="J217" s="25"/>
      <c r="K217" s="25"/>
      <c r="L217" s="25"/>
      <c r="M217" s="25"/>
      <c r="N217" s="25"/>
      <c r="O217" s="26"/>
      <c r="P217" s="27" t="s">
        <v>9</v>
      </c>
      <c r="Q217" s="27"/>
      <c r="R217" s="2"/>
      <c r="S217" s="4"/>
    </row>
    <row r="218" spans="1:19" ht="12.75">
      <c r="A218" s="12"/>
      <c r="B218" s="13"/>
      <c r="C218" s="68" t="s">
        <v>197</v>
      </c>
      <c r="D218" s="22" t="s">
        <v>10</v>
      </c>
      <c r="E218" s="28" t="s">
        <v>11</v>
      </c>
      <c r="F218" s="29"/>
      <c r="G218" s="22" t="s">
        <v>12</v>
      </c>
      <c r="H218" s="24" t="s">
        <v>13</v>
      </c>
      <c r="I218" s="30"/>
      <c r="J218" s="24" t="s">
        <v>14</v>
      </c>
      <c r="K218" s="30"/>
      <c r="L218" s="24" t="s">
        <v>15</v>
      </c>
      <c r="M218" s="30"/>
      <c r="N218" s="24" t="s">
        <v>16</v>
      </c>
      <c r="O218" s="31"/>
      <c r="P218" s="32" t="s">
        <v>17</v>
      </c>
      <c r="Q218" s="6"/>
      <c r="R218" s="33" t="s">
        <v>18</v>
      </c>
      <c r="S218" s="34"/>
    </row>
    <row r="219" spans="1:19" ht="13.5" thickBot="1">
      <c r="A219" s="35"/>
      <c r="B219" s="36"/>
      <c r="C219" s="69" t="s">
        <v>199</v>
      </c>
      <c r="D219" s="37" t="s">
        <v>19</v>
      </c>
      <c r="E219" s="38" t="s">
        <v>20</v>
      </c>
      <c r="F219" s="38" t="s">
        <v>21</v>
      </c>
      <c r="G219" s="37" t="s">
        <v>22</v>
      </c>
      <c r="H219" s="38" t="s">
        <v>20</v>
      </c>
      <c r="I219" s="38" t="s">
        <v>21</v>
      </c>
      <c r="J219" s="38" t="s">
        <v>20</v>
      </c>
      <c r="K219" s="38" t="s">
        <v>21</v>
      </c>
      <c r="L219" s="38" t="s">
        <v>20</v>
      </c>
      <c r="M219" s="38" t="s">
        <v>21</v>
      </c>
      <c r="N219" s="38" t="s">
        <v>20</v>
      </c>
      <c r="O219" s="78" t="s">
        <v>21</v>
      </c>
      <c r="P219" s="38" t="s">
        <v>20</v>
      </c>
      <c r="Q219" s="39" t="s">
        <v>21</v>
      </c>
      <c r="R219" s="38" t="s">
        <v>20</v>
      </c>
      <c r="S219" s="40" t="s">
        <v>21</v>
      </c>
    </row>
    <row r="220" spans="1:19" ht="13.5" thickTop="1">
      <c r="A220" s="46">
        <v>165</v>
      </c>
      <c r="B220" s="64" t="s">
        <v>188</v>
      </c>
      <c r="C220" s="66">
        <v>58.18466967261321</v>
      </c>
      <c r="D220" s="47">
        <v>842</v>
      </c>
      <c r="E220" s="58">
        <v>84</v>
      </c>
      <c r="F220" s="94">
        <f t="shared" si="27"/>
        <v>9.97624703087886</v>
      </c>
      <c r="G220" s="109">
        <v>83</v>
      </c>
      <c r="H220" s="50">
        <v>1</v>
      </c>
      <c r="I220" s="49">
        <f t="shared" si="28"/>
        <v>1.2048192771084338</v>
      </c>
      <c r="J220" s="50">
        <v>0</v>
      </c>
      <c r="K220" s="49">
        <f t="shared" si="29"/>
        <v>0</v>
      </c>
      <c r="L220" s="50">
        <v>0</v>
      </c>
      <c r="M220" s="49">
        <f t="shared" si="30"/>
        <v>0</v>
      </c>
      <c r="N220" s="50">
        <v>0</v>
      </c>
      <c r="O220" s="77">
        <f t="shared" si="31"/>
        <v>0</v>
      </c>
      <c r="P220" s="52">
        <f t="shared" si="25"/>
        <v>1</v>
      </c>
      <c r="Q220" s="49">
        <f t="shared" si="32"/>
        <v>1.2048192771084338</v>
      </c>
      <c r="R220" s="52">
        <f t="shared" si="26"/>
        <v>0</v>
      </c>
      <c r="S220" s="53">
        <f t="shared" si="33"/>
        <v>0</v>
      </c>
    </row>
    <row r="221" spans="1:19" ht="12.75">
      <c r="A221" s="46">
        <v>166</v>
      </c>
      <c r="B221" s="64" t="s">
        <v>189</v>
      </c>
      <c r="C221" s="66">
        <v>43.10966810966811</v>
      </c>
      <c r="D221" s="47">
        <v>1192</v>
      </c>
      <c r="E221" s="58">
        <v>260</v>
      </c>
      <c r="F221" s="94">
        <f t="shared" si="27"/>
        <v>21.812080536912752</v>
      </c>
      <c r="G221" s="96">
        <v>263</v>
      </c>
      <c r="H221" s="50">
        <v>0</v>
      </c>
      <c r="I221" s="49">
        <f t="shared" si="28"/>
        <v>0</v>
      </c>
      <c r="J221" s="50">
        <v>1</v>
      </c>
      <c r="K221" s="49">
        <f t="shared" si="29"/>
        <v>0.38022813688212925</v>
      </c>
      <c r="L221" s="50">
        <v>0</v>
      </c>
      <c r="M221" s="49">
        <f t="shared" si="30"/>
        <v>0</v>
      </c>
      <c r="N221" s="50">
        <v>0</v>
      </c>
      <c r="O221" s="51">
        <f t="shared" si="31"/>
        <v>0</v>
      </c>
      <c r="P221" s="52">
        <f t="shared" si="25"/>
        <v>1</v>
      </c>
      <c r="Q221" s="49">
        <f t="shared" si="32"/>
        <v>0.38022813688212925</v>
      </c>
      <c r="R221" s="52">
        <f t="shared" si="26"/>
        <v>0</v>
      </c>
      <c r="S221" s="53">
        <f t="shared" si="33"/>
        <v>0</v>
      </c>
    </row>
    <row r="222" spans="1:19" ht="12.75">
      <c r="A222" s="46">
        <v>167</v>
      </c>
      <c r="B222" s="64" t="s">
        <v>190</v>
      </c>
      <c r="C222" s="66">
        <v>42.64659767952336</v>
      </c>
      <c r="D222" s="47">
        <v>636</v>
      </c>
      <c r="E222" s="58">
        <v>87</v>
      </c>
      <c r="F222" s="94">
        <f t="shared" si="27"/>
        <v>13.679245283018867</v>
      </c>
      <c r="G222" s="96">
        <v>86</v>
      </c>
      <c r="H222" s="50">
        <v>1</v>
      </c>
      <c r="I222" s="49">
        <f t="shared" si="28"/>
        <v>1.1627906976744187</v>
      </c>
      <c r="J222" s="50">
        <v>1</v>
      </c>
      <c r="K222" s="49">
        <f t="shared" si="29"/>
        <v>1.1627906976744187</v>
      </c>
      <c r="L222" s="50">
        <v>0</v>
      </c>
      <c r="M222" s="49">
        <f t="shared" si="30"/>
        <v>0</v>
      </c>
      <c r="N222" s="50">
        <v>0</v>
      </c>
      <c r="O222" s="51">
        <f t="shared" si="31"/>
        <v>0</v>
      </c>
      <c r="P222" s="52">
        <f t="shared" si="25"/>
        <v>2</v>
      </c>
      <c r="Q222" s="49">
        <f t="shared" si="32"/>
        <v>2.3255813953488373</v>
      </c>
      <c r="R222" s="52">
        <f t="shared" si="26"/>
        <v>0</v>
      </c>
      <c r="S222" s="53">
        <f t="shared" si="33"/>
        <v>0</v>
      </c>
    </row>
    <row r="223" spans="1:19" ht="12.75">
      <c r="A223" s="46">
        <v>168</v>
      </c>
      <c r="B223" s="64" t="s">
        <v>191</v>
      </c>
      <c r="C223" s="66">
        <v>35.22874127681572</v>
      </c>
      <c r="D223" s="47">
        <v>671</v>
      </c>
      <c r="E223" s="58">
        <v>141</v>
      </c>
      <c r="F223" s="94">
        <f t="shared" si="27"/>
        <v>21.013412816691503</v>
      </c>
      <c r="G223" s="96">
        <v>137</v>
      </c>
      <c r="H223" s="50">
        <v>3</v>
      </c>
      <c r="I223" s="49">
        <f t="shared" si="28"/>
        <v>2.18978102189781</v>
      </c>
      <c r="J223" s="50">
        <v>0</v>
      </c>
      <c r="K223" s="49">
        <f t="shared" si="29"/>
        <v>0</v>
      </c>
      <c r="L223" s="50">
        <v>0</v>
      </c>
      <c r="M223" s="49">
        <f t="shared" si="30"/>
        <v>0</v>
      </c>
      <c r="N223" s="50">
        <v>0</v>
      </c>
      <c r="O223" s="51">
        <f t="shared" si="31"/>
        <v>0</v>
      </c>
      <c r="P223" s="52">
        <f t="shared" si="25"/>
        <v>3</v>
      </c>
      <c r="Q223" s="49">
        <f t="shared" si="32"/>
        <v>2.18978102189781</v>
      </c>
      <c r="R223" s="52">
        <f t="shared" si="26"/>
        <v>0</v>
      </c>
      <c r="S223" s="53">
        <f t="shared" si="33"/>
        <v>0</v>
      </c>
    </row>
    <row r="224" spans="1:19" ht="12.75">
      <c r="A224" s="46">
        <v>169</v>
      </c>
      <c r="B224" s="64" t="s">
        <v>192</v>
      </c>
      <c r="C224" s="66">
        <v>35.84099868593955</v>
      </c>
      <c r="D224" s="47">
        <v>499</v>
      </c>
      <c r="E224" s="58">
        <v>118</v>
      </c>
      <c r="F224" s="94">
        <f t="shared" si="27"/>
        <v>23.647294589178355</v>
      </c>
      <c r="G224" s="96">
        <v>118</v>
      </c>
      <c r="H224" s="50">
        <v>0</v>
      </c>
      <c r="I224" s="49">
        <f>+(H224/$G224)*100</f>
        <v>0</v>
      </c>
      <c r="J224" s="50">
        <v>0</v>
      </c>
      <c r="K224" s="49">
        <f t="shared" si="29"/>
        <v>0</v>
      </c>
      <c r="L224" s="50">
        <v>0</v>
      </c>
      <c r="M224" s="49">
        <f t="shared" si="30"/>
        <v>0</v>
      </c>
      <c r="N224" s="50">
        <v>0</v>
      </c>
      <c r="O224" s="51">
        <f t="shared" si="31"/>
        <v>0</v>
      </c>
      <c r="P224" s="52">
        <f t="shared" si="25"/>
        <v>0</v>
      </c>
      <c r="Q224" s="49">
        <f t="shared" si="32"/>
        <v>0</v>
      </c>
      <c r="R224" s="52">
        <f t="shared" si="26"/>
        <v>0</v>
      </c>
      <c r="S224" s="53">
        <f t="shared" si="33"/>
        <v>0</v>
      </c>
    </row>
    <row r="225" spans="1:19" ht="12.75">
      <c r="A225" s="70"/>
      <c r="B225" s="70"/>
      <c r="C225" s="71"/>
      <c r="D225" s="72"/>
      <c r="E225" s="73"/>
      <c r="F225" s="74"/>
      <c r="G225" s="75"/>
      <c r="H225" s="76"/>
      <c r="I225" s="74"/>
      <c r="J225" s="76"/>
      <c r="K225" s="74"/>
      <c r="L225" s="76"/>
      <c r="M225" s="74"/>
      <c r="N225" s="76"/>
      <c r="O225" s="74"/>
      <c r="P225" s="76"/>
      <c r="Q225" s="74"/>
      <c r="R225" s="76"/>
      <c r="S225" s="74"/>
    </row>
    <row r="226" spans="1:19" ht="12.75">
      <c r="A226" s="70"/>
      <c r="B226" s="70"/>
      <c r="C226" s="71"/>
      <c r="D226" s="72"/>
      <c r="E226" s="73"/>
      <c r="F226" s="74"/>
      <c r="G226" s="75"/>
      <c r="H226" s="76"/>
      <c r="I226" s="74"/>
      <c r="J226" s="76"/>
      <c r="K226" s="74"/>
      <c r="L226" s="76"/>
      <c r="M226" s="74"/>
      <c r="N226" s="76"/>
      <c r="O226" s="74"/>
      <c r="P226" s="76"/>
      <c r="Q226" s="74"/>
      <c r="R226" s="76"/>
      <c r="S226" s="74"/>
    </row>
    <row r="227" spans="1:19" ht="12.75">
      <c r="A227" s="70"/>
      <c r="B227" s="70"/>
      <c r="C227" s="71"/>
      <c r="D227" s="72"/>
      <c r="E227" s="73"/>
      <c r="F227" s="74"/>
      <c r="G227" s="75"/>
      <c r="H227" s="76"/>
      <c r="I227" s="74"/>
      <c r="J227" s="76"/>
      <c r="K227" s="74"/>
      <c r="L227" s="76"/>
      <c r="M227" s="74"/>
      <c r="N227" s="76"/>
      <c r="O227" s="74"/>
      <c r="P227" s="76"/>
      <c r="Q227" s="74"/>
      <c r="R227" s="76"/>
      <c r="S227" s="74"/>
    </row>
    <row r="228" spans="1:14" ht="14.25">
      <c r="A228" s="57" t="s">
        <v>195</v>
      </c>
      <c r="D228" s="54"/>
      <c r="E228" s="55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1:14" ht="14.25">
      <c r="A229" s="57" t="s">
        <v>201</v>
      </c>
      <c r="D229" s="54"/>
      <c r="E229" s="55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1:14" ht="14.25">
      <c r="A230" s="57" t="s">
        <v>193</v>
      </c>
      <c r="D230" s="54"/>
      <c r="E230" s="55"/>
      <c r="F230" s="56"/>
      <c r="G230" s="56"/>
      <c r="H230" s="56"/>
      <c r="I230" s="56"/>
      <c r="J230" s="56"/>
      <c r="K230" s="56"/>
      <c r="L230" s="56"/>
      <c r="M230" s="56"/>
      <c r="N230" s="56"/>
    </row>
  </sheetData>
  <printOptions/>
  <pageMargins left="0.6" right="0" top="0.5" bottom="0.75" header="0.5" footer="0.5"/>
  <pageSetup horizontalDpi="600" verticalDpi="600" orientation="landscape" paperSize="5" r:id="rId1"/>
  <headerFooter alignWithMargins="0">
    <oddFooter>&amp;CPage &amp;P of &amp;N</oddFooter>
  </headerFooter>
  <rowBreaks count="5" manualBreakCount="5">
    <brk id="41" max="255" man="1"/>
    <brk id="84" max="255" man="1"/>
    <brk id="127" max="255" man="1"/>
    <brk id="169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1">
      <selection activeCell="I18" sqref="I18"/>
    </sheetView>
  </sheetViews>
  <sheetFormatPr defaultColWidth="9.140625" defaultRowHeight="12.75"/>
  <cols>
    <col min="1" max="2" width="9.140625" style="80" customWidth="1"/>
    <col min="3" max="3" width="9.140625" style="81" customWidth="1"/>
    <col min="4" max="5" width="9.140625" style="80" customWidth="1"/>
    <col min="6" max="6" width="9.140625" style="81" customWidth="1"/>
    <col min="7" max="7" width="9.140625" style="80" customWidth="1"/>
    <col min="8" max="8" width="9.140625" style="81" customWidth="1"/>
    <col min="10" max="11" width="11.421875" style="0" bestFit="1" customWidth="1"/>
  </cols>
  <sheetData>
    <row r="1" spans="1:8" ht="12.75">
      <c r="A1" s="80" t="s">
        <v>23</v>
      </c>
      <c r="B1" s="80">
        <v>66674</v>
      </c>
      <c r="C1" s="81">
        <v>24.676982978455662</v>
      </c>
      <c r="D1" s="80">
        <v>66582</v>
      </c>
      <c r="E1" s="80">
        <v>1879</v>
      </c>
      <c r="F1" s="81">
        <v>2.822084046739359</v>
      </c>
      <c r="G1" s="80">
        <v>276</v>
      </c>
      <c r="H1" s="81">
        <v>0.4145264485897089</v>
      </c>
    </row>
    <row r="2" spans="1:8" ht="12.75">
      <c r="A2" s="80" t="s">
        <v>24</v>
      </c>
      <c r="B2" s="80">
        <v>11</v>
      </c>
      <c r="C2" s="81">
        <v>3.9285714285714284</v>
      </c>
      <c r="D2" s="80">
        <v>11</v>
      </c>
      <c r="E2" s="80">
        <v>0</v>
      </c>
      <c r="F2" s="81">
        <v>0</v>
      </c>
      <c r="G2" s="80">
        <v>0</v>
      </c>
      <c r="H2" s="81">
        <v>0</v>
      </c>
    </row>
    <row r="3" spans="1:8" ht="12.75">
      <c r="A3" s="80" t="s">
        <v>25</v>
      </c>
      <c r="B3" s="80">
        <v>508</v>
      </c>
      <c r="C3" s="81">
        <v>33.224329627207325</v>
      </c>
      <c r="D3" s="80">
        <v>508</v>
      </c>
      <c r="E3" s="80">
        <v>26</v>
      </c>
      <c r="F3" s="81">
        <v>5.118110236220472</v>
      </c>
      <c r="G3" s="80">
        <v>1</v>
      </c>
      <c r="H3" s="81">
        <v>0.19685039370078738</v>
      </c>
    </row>
    <row r="4" spans="1:8" ht="12.75">
      <c r="A4" s="80" t="s">
        <v>26</v>
      </c>
      <c r="B4" s="80">
        <v>32</v>
      </c>
      <c r="C4" s="81">
        <v>10.457516339869281</v>
      </c>
      <c r="D4" s="80">
        <v>32</v>
      </c>
      <c r="E4" s="80">
        <v>0</v>
      </c>
      <c r="F4" s="81">
        <v>0</v>
      </c>
      <c r="G4" s="80">
        <v>0</v>
      </c>
      <c r="H4" s="81">
        <v>0</v>
      </c>
    </row>
    <row r="5" spans="1:8" ht="12.75">
      <c r="A5" s="80" t="s">
        <v>27</v>
      </c>
      <c r="B5" s="80">
        <v>158</v>
      </c>
      <c r="C5" s="81">
        <v>12.450748620961386</v>
      </c>
      <c r="D5" s="80">
        <v>157</v>
      </c>
      <c r="E5" s="80">
        <v>3</v>
      </c>
      <c r="F5" s="81">
        <v>1.910828025477707</v>
      </c>
      <c r="G5" s="80">
        <v>1</v>
      </c>
      <c r="H5" s="81">
        <v>0.6369426751592357</v>
      </c>
    </row>
    <row r="6" spans="1:8" ht="12.75">
      <c r="A6" s="80" t="s">
        <v>28</v>
      </c>
      <c r="B6" s="80">
        <v>22</v>
      </c>
      <c r="C6" s="81">
        <v>9.282700421940929</v>
      </c>
      <c r="D6" s="80">
        <v>22</v>
      </c>
      <c r="E6" s="80">
        <v>0</v>
      </c>
      <c r="F6" s="81">
        <v>0</v>
      </c>
      <c r="G6" s="80">
        <v>0</v>
      </c>
      <c r="H6" s="81">
        <v>0</v>
      </c>
    </row>
    <row r="7" spans="1:8" ht="12.75">
      <c r="A7" s="80" t="s">
        <v>29</v>
      </c>
      <c r="B7" s="80">
        <v>91</v>
      </c>
      <c r="C7" s="81">
        <v>22.30392156862745</v>
      </c>
      <c r="D7" s="80">
        <v>89</v>
      </c>
      <c r="E7" s="80">
        <v>1</v>
      </c>
      <c r="F7" s="81">
        <v>1.1235955056179776</v>
      </c>
      <c r="G7" s="80">
        <v>1</v>
      </c>
      <c r="H7" s="81">
        <v>1.1235955056179776</v>
      </c>
    </row>
    <row r="8" spans="1:8" ht="12.75">
      <c r="A8" s="80" t="s">
        <v>30</v>
      </c>
      <c r="B8" s="80">
        <v>186</v>
      </c>
      <c r="C8" s="81">
        <v>14.485981308411214</v>
      </c>
      <c r="D8" s="80">
        <v>187</v>
      </c>
      <c r="E8" s="80">
        <v>2</v>
      </c>
      <c r="F8" s="81">
        <v>1.06951871657754</v>
      </c>
      <c r="G8" s="80">
        <v>2</v>
      </c>
      <c r="H8" s="81">
        <v>1.06951871657754</v>
      </c>
    </row>
    <row r="9" spans="1:8" ht="12.75">
      <c r="A9" s="80" t="s">
        <v>31</v>
      </c>
      <c r="B9" s="80">
        <v>48</v>
      </c>
      <c r="C9" s="81">
        <v>12.030075187969924</v>
      </c>
      <c r="D9" s="80">
        <v>48</v>
      </c>
      <c r="E9" s="80">
        <v>0</v>
      </c>
      <c r="F9" s="81">
        <v>0</v>
      </c>
      <c r="G9" s="80">
        <v>0</v>
      </c>
      <c r="H9" s="81">
        <v>0</v>
      </c>
    </row>
    <row r="10" spans="1:8" ht="12.75">
      <c r="A10" s="80" t="s">
        <v>32</v>
      </c>
      <c r="B10" s="80">
        <v>391</v>
      </c>
      <c r="C10" s="81">
        <v>25.980066445182725</v>
      </c>
      <c r="D10" s="80">
        <v>393</v>
      </c>
      <c r="E10" s="80">
        <v>0</v>
      </c>
      <c r="F10" s="81">
        <v>0</v>
      </c>
      <c r="G10" s="80">
        <v>0</v>
      </c>
      <c r="H10" s="81">
        <v>0</v>
      </c>
    </row>
    <row r="11" spans="1:8" ht="12.75">
      <c r="A11" s="80" t="s">
        <v>33</v>
      </c>
      <c r="B11" s="80">
        <v>39</v>
      </c>
      <c r="C11" s="81">
        <v>17.727272727272727</v>
      </c>
      <c r="D11" s="80">
        <v>39</v>
      </c>
      <c r="E11" s="80">
        <v>0</v>
      </c>
      <c r="F11" s="81">
        <v>0</v>
      </c>
      <c r="G11" s="80">
        <v>0</v>
      </c>
      <c r="H11" s="81">
        <v>0</v>
      </c>
    </row>
    <row r="12" spans="1:8" ht="12.75">
      <c r="A12" s="80" t="s">
        <v>34</v>
      </c>
      <c r="B12" s="80">
        <v>296</v>
      </c>
      <c r="C12" s="81">
        <v>24.543946932006634</v>
      </c>
      <c r="D12" s="80">
        <v>297</v>
      </c>
      <c r="E12" s="80">
        <v>6</v>
      </c>
      <c r="F12" s="81">
        <v>2.0202020202020203</v>
      </c>
      <c r="G12" s="80">
        <v>0</v>
      </c>
      <c r="H12" s="81">
        <v>0</v>
      </c>
    </row>
    <row r="13" spans="1:8" ht="12.75">
      <c r="A13" s="80" t="s">
        <v>35</v>
      </c>
      <c r="B13" s="80">
        <v>25</v>
      </c>
      <c r="C13" s="81">
        <v>6.578947368421052</v>
      </c>
      <c r="D13" s="80">
        <v>25</v>
      </c>
      <c r="E13" s="80">
        <v>0</v>
      </c>
      <c r="F13" s="81">
        <v>0</v>
      </c>
      <c r="G13" s="80">
        <v>0</v>
      </c>
      <c r="H13" s="81">
        <v>0</v>
      </c>
    </row>
    <row r="14" spans="1:8" ht="12.75">
      <c r="A14" s="80" t="s">
        <v>36</v>
      </c>
      <c r="B14" s="80">
        <v>46</v>
      </c>
      <c r="C14" s="81">
        <v>29.29936305732484</v>
      </c>
      <c r="D14" s="80">
        <v>45</v>
      </c>
      <c r="E14" s="80">
        <v>1</v>
      </c>
      <c r="F14" s="81">
        <v>2.2222222222222223</v>
      </c>
      <c r="G14" s="80">
        <v>1</v>
      </c>
      <c r="H14" s="81">
        <v>2.2222222222222223</v>
      </c>
    </row>
    <row r="15" spans="1:8" ht="12.75">
      <c r="A15" s="80" t="s">
        <v>37</v>
      </c>
      <c r="B15" s="80">
        <v>233</v>
      </c>
      <c r="C15" s="81">
        <v>12.621885157096424</v>
      </c>
      <c r="D15" s="80">
        <v>228</v>
      </c>
      <c r="E15" s="80">
        <v>2</v>
      </c>
      <c r="F15" s="81">
        <v>0.8771929824561403</v>
      </c>
      <c r="G15" s="80">
        <v>0</v>
      </c>
      <c r="H15" s="81">
        <v>0</v>
      </c>
    </row>
    <row r="16" spans="1:8" ht="12.75">
      <c r="A16" s="80" t="s">
        <v>38</v>
      </c>
      <c r="B16" s="80">
        <v>6231</v>
      </c>
      <c r="C16" s="81">
        <v>45.6985698569857</v>
      </c>
      <c r="D16" s="80">
        <v>6352</v>
      </c>
      <c r="E16" s="80">
        <v>456</v>
      </c>
      <c r="F16" s="81">
        <v>7.178841309823677</v>
      </c>
      <c r="G16" s="80">
        <v>59</v>
      </c>
      <c r="H16" s="81">
        <v>0.9288413098236775</v>
      </c>
    </row>
    <row r="17" spans="1:8" ht="12.75">
      <c r="A17" s="80" t="s">
        <v>39</v>
      </c>
      <c r="B17" s="80">
        <v>14</v>
      </c>
      <c r="C17" s="81">
        <v>14.583333333333334</v>
      </c>
      <c r="D17" s="80">
        <v>14</v>
      </c>
      <c r="E17" s="80">
        <v>0</v>
      </c>
      <c r="F17" s="81">
        <v>0</v>
      </c>
      <c r="G17" s="80">
        <v>0</v>
      </c>
      <c r="H17" s="81">
        <v>0</v>
      </c>
    </row>
    <row r="18" spans="1:8" ht="12.75">
      <c r="A18" s="80" t="s">
        <v>40</v>
      </c>
      <c r="B18" s="80">
        <v>794</v>
      </c>
      <c r="C18" s="81">
        <v>17.65621525461419</v>
      </c>
      <c r="D18" s="80">
        <v>781</v>
      </c>
      <c r="E18" s="80">
        <v>10</v>
      </c>
      <c r="F18" s="81">
        <v>1.2804097311139564</v>
      </c>
      <c r="G18" s="80">
        <v>2</v>
      </c>
      <c r="H18" s="81">
        <v>0.2560819462227913</v>
      </c>
    </row>
    <row r="19" spans="1:8" ht="12.75">
      <c r="A19" s="80" t="s">
        <v>41</v>
      </c>
      <c r="B19" s="80">
        <v>209</v>
      </c>
      <c r="C19" s="81">
        <v>16.482649842271293</v>
      </c>
      <c r="D19" s="80">
        <v>209</v>
      </c>
      <c r="E19" s="80">
        <v>0</v>
      </c>
      <c r="F19" s="81">
        <v>0</v>
      </c>
      <c r="G19" s="80">
        <v>0</v>
      </c>
      <c r="H19" s="81">
        <v>0</v>
      </c>
    </row>
    <row r="20" spans="1:8" ht="12.75">
      <c r="A20" s="80" t="s">
        <v>42</v>
      </c>
      <c r="B20" s="80">
        <v>92</v>
      </c>
      <c r="C20" s="81">
        <v>19.53290870488323</v>
      </c>
      <c r="D20" s="80">
        <v>91</v>
      </c>
      <c r="E20" s="80">
        <v>2</v>
      </c>
      <c r="F20" s="81">
        <v>2.197802197802198</v>
      </c>
      <c r="G20" s="80">
        <v>0</v>
      </c>
      <c r="H20" s="81">
        <v>0</v>
      </c>
    </row>
    <row r="21" spans="1:8" ht="12.75">
      <c r="A21" s="80" t="s">
        <v>43</v>
      </c>
      <c r="B21" s="80">
        <v>79</v>
      </c>
      <c r="C21" s="81">
        <v>10.50531914893617</v>
      </c>
      <c r="D21" s="80">
        <v>79</v>
      </c>
      <c r="E21" s="80">
        <v>0</v>
      </c>
      <c r="F21" s="81">
        <v>0</v>
      </c>
      <c r="G21" s="80">
        <v>0</v>
      </c>
      <c r="H21" s="81">
        <v>0</v>
      </c>
    </row>
    <row r="22" spans="1:8" ht="12.75">
      <c r="A22" s="80" t="s">
        <v>44</v>
      </c>
      <c r="B22" s="80">
        <v>28</v>
      </c>
      <c r="C22" s="81">
        <v>38.35616438356164</v>
      </c>
      <c r="D22" s="80">
        <v>27</v>
      </c>
      <c r="E22" s="80">
        <v>0</v>
      </c>
      <c r="F22" s="81">
        <v>0</v>
      </c>
      <c r="G22" s="80">
        <v>0</v>
      </c>
      <c r="H22" s="81">
        <v>0</v>
      </c>
    </row>
    <row r="23" spans="1:8" ht="12.75">
      <c r="A23" s="80" t="s">
        <v>45</v>
      </c>
      <c r="B23" s="80">
        <v>68</v>
      </c>
      <c r="C23" s="81">
        <v>22.149837133550488</v>
      </c>
      <c r="D23" s="80">
        <v>68</v>
      </c>
      <c r="E23" s="80">
        <v>0</v>
      </c>
      <c r="F23" s="81">
        <v>0</v>
      </c>
      <c r="G23" s="80">
        <v>0</v>
      </c>
      <c r="H23" s="81">
        <v>0</v>
      </c>
    </row>
    <row r="24" spans="1:8" ht="12.75">
      <c r="A24" s="80" t="s">
        <v>46</v>
      </c>
      <c r="B24" s="80">
        <v>89</v>
      </c>
      <c r="C24" s="81">
        <v>12.750716332378223</v>
      </c>
      <c r="D24" s="80">
        <v>89</v>
      </c>
      <c r="E24" s="80">
        <v>3</v>
      </c>
      <c r="F24" s="81">
        <v>3.3707865168539324</v>
      </c>
      <c r="G24" s="80">
        <v>0</v>
      </c>
      <c r="H24" s="81">
        <v>0</v>
      </c>
    </row>
    <row r="25" spans="1:8" ht="12.75">
      <c r="A25" s="80" t="s">
        <v>47</v>
      </c>
      <c r="B25" s="80">
        <v>12</v>
      </c>
      <c r="C25" s="81">
        <v>6.417112299465241</v>
      </c>
      <c r="D25" s="80">
        <v>11</v>
      </c>
      <c r="E25" s="80">
        <v>0</v>
      </c>
      <c r="F25" s="81">
        <v>0</v>
      </c>
      <c r="G25" s="80">
        <v>0</v>
      </c>
      <c r="H25" s="81">
        <v>0</v>
      </c>
    </row>
    <row r="26" spans="1:8" ht="12.75">
      <c r="A26" s="80" t="s">
        <v>48</v>
      </c>
      <c r="B26" s="80">
        <v>367</v>
      </c>
      <c r="C26" s="81">
        <v>18.258706467661693</v>
      </c>
      <c r="D26" s="80">
        <v>365</v>
      </c>
      <c r="E26" s="80">
        <v>1</v>
      </c>
      <c r="F26" s="81">
        <v>0.273972602739726</v>
      </c>
      <c r="G26" s="80">
        <v>0</v>
      </c>
      <c r="H26" s="81">
        <v>0</v>
      </c>
    </row>
    <row r="27" spans="1:8" ht="12.75">
      <c r="A27" s="80" t="s">
        <v>49</v>
      </c>
      <c r="B27" s="80">
        <v>57</v>
      </c>
      <c r="C27" s="81">
        <v>20.070422535211268</v>
      </c>
      <c r="D27" s="80">
        <v>57</v>
      </c>
      <c r="E27" s="80">
        <v>0</v>
      </c>
      <c r="F27" s="81">
        <v>0</v>
      </c>
      <c r="G27" s="80">
        <v>0</v>
      </c>
      <c r="H27" s="81">
        <v>0</v>
      </c>
    </row>
    <row r="28" spans="1:8" ht="12.75">
      <c r="A28" s="80" t="s">
        <v>50</v>
      </c>
      <c r="B28" s="80">
        <v>197</v>
      </c>
      <c r="C28" s="81">
        <v>18.924111431316042</v>
      </c>
      <c r="D28" s="80">
        <v>195</v>
      </c>
      <c r="E28" s="80">
        <v>0</v>
      </c>
      <c r="F28" s="81">
        <v>0</v>
      </c>
      <c r="G28" s="80">
        <v>0</v>
      </c>
      <c r="H28" s="81">
        <v>0</v>
      </c>
    </row>
    <row r="29" spans="1:8" ht="12.75">
      <c r="A29" s="80" t="s">
        <v>51</v>
      </c>
      <c r="B29" s="80">
        <v>220</v>
      </c>
      <c r="C29" s="81">
        <v>14.521452145214523</v>
      </c>
      <c r="D29" s="80">
        <v>220</v>
      </c>
      <c r="E29" s="80">
        <v>0</v>
      </c>
      <c r="F29" s="81">
        <v>0</v>
      </c>
      <c r="G29" s="80">
        <v>0</v>
      </c>
      <c r="H29" s="81">
        <v>0</v>
      </c>
    </row>
    <row r="30" spans="1:8" ht="12.75">
      <c r="A30" s="80" t="s">
        <v>52</v>
      </c>
      <c r="B30" s="80">
        <v>7</v>
      </c>
      <c r="C30" s="81">
        <v>6.086956521739131</v>
      </c>
      <c r="D30" s="80">
        <v>7</v>
      </c>
      <c r="E30" s="80">
        <v>1</v>
      </c>
      <c r="F30" s="81">
        <v>14.285714285714285</v>
      </c>
      <c r="G30" s="80">
        <v>1</v>
      </c>
      <c r="H30" s="81">
        <v>14.285714285714285</v>
      </c>
    </row>
    <row r="31" spans="1:8" ht="12.75">
      <c r="A31" s="80" t="s">
        <v>53</v>
      </c>
      <c r="B31" s="80">
        <v>12</v>
      </c>
      <c r="C31" s="81">
        <v>3.0534351145038165</v>
      </c>
      <c r="D31" s="80">
        <v>12</v>
      </c>
      <c r="E31" s="80">
        <v>0</v>
      </c>
      <c r="F31" s="81">
        <v>0</v>
      </c>
      <c r="G31" s="80">
        <v>0</v>
      </c>
      <c r="H31" s="81">
        <v>0</v>
      </c>
    </row>
    <row r="32" spans="1:8" ht="12.75">
      <c r="A32" s="80" t="s">
        <v>54</v>
      </c>
      <c r="B32" s="80">
        <v>9</v>
      </c>
      <c r="C32" s="81">
        <v>10.465116279069768</v>
      </c>
      <c r="D32" s="80">
        <v>9</v>
      </c>
      <c r="E32" s="80">
        <v>0</v>
      </c>
      <c r="F32" s="81">
        <v>0</v>
      </c>
      <c r="G32" s="80">
        <v>0</v>
      </c>
      <c r="H32" s="81">
        <v>0</v>
      </c>
    </row>
    <row r="33" spans="1:8" ht="12.75">
      <c r="A33" s="80" t="s">
        <v>55</v>
      </c>
      <c r="B33" s="80">
        <v>86</v>
      </c>
      <c r="C33" s="81">
        <v>8.748728382502543</v>
      </c>
      <c r="D33" s="80">
        <v>87</v>
      </c>
      <c r="E33" s="80">
        <v>0</v>
      </c>
      <c r="F33" s="81">
        <v>0</v>
      </c>
      <c r="G33" s="80">
        <v>0</v>
      </c>
      <c r="H33" s="81">
        <v>0</v>
      </c>
    </row>
    <row r="34" spans="1:8" ht="12.75">
      <c r="A34" s="80" t="s">
        <v>56</v>
      </c>
      <c r="B34" s="80">
        <v>119</v>
      </c>
      <c r="C34" s="81">
        <v>14.285714285714285</v>
      </c>
      <c r="D34" s="80">
        <v>118</v>
      </c>
      <c r="E34" s="80">
        <v>0</v>
      </c>
      <c r="F34" s="81">
        <v>0</v>
      </c>
      <c r="G34" s="80">
        <v>0</v>
      </c>
      <c r="H34" s="81">
        <v>0</v>
      </c>
    </row>
    <row r="35" spans="1:8" ht="12.75">
      <c r="A35" s="80" t="s">
        <v>57</v>
      </c>
      <c r="B35" s="80">
        <v>1686</v>
      </c>
      <c r="C35" s="81">
        <v>28.840232637700993</v>
      </c>
      <c r="D35" s="80">
        <v>1683</v>
      </c>
      <c r="E35" s="80">
        <v>18</v>
      </c>
      <c r="F35" s="81">
        <v>1.06951871657754</v>
      </c>
      <c r="G35" s="80">
        <v>3</v>
      </c>
      <c r="H35" s="81">
        <v>0.17825311942959002</v>
      </c>
    </row>
    <row r="36" spans="1:8" ht="12.75">
      <c r="A36" s="80" t="s">
        <v>58</v>
      </c>
      <c r="B36" s="80">
        <v>402</v>
      </c>
      <c r="C36" s="81">
        <v>16.461916461916463</v>
      </c>
      <c r="D36" s="80">
        <v>401</v>
      </c>
      <c r="E36" s="80">
        <v>0</v>
      </c>
      <c r="F36" s="81">
        <v>0</v>
      </c>
      <c r="G36" s="80">
        <v>0</v>
      </c>
      <c r="H36" s="81">
        <v>0</v>
      </c>
    </row>
    <row r="37" spans="1:8" ht="12.75">
      <c r="A37" s="80" t="s">
        <v>59</v>
      </c>
      <c r="B37" s="80">
        <v>73</v>
      </c>
      <c r="C37" s="81">
        <v>22.955974842767297</v>
      </c>
      <c r="D37" s="80">
        <v>73</v>
      </c>
      <c r="E37" s="80">
        <v>0</v>
      </c>
      <c r="F37" s="81">
        <v>0</v>
      </c>
      <c r="G37" s="80">
        <v>0</v>
      </c>
      <c r="H37" s="81">
        <v>0</v>
      </c>
    </row>
    <row r="38" spans="1:8" ht="12.75">
      <c r="A38" s="80" t="s">
        <v>60</v>
      </c>
      <c r="B38" s="80">
        <v>290</v>
      </c>
      <c r="C38" s="81">
        <v>31.283710895361384</v>
      </c>
      <c r="D38" s="80">
        <v>292</v>
      </c>
      <c r="E38" s="80">
        <v>8</v>
      </c>
      <c r="F38" s="81">
        <v>2.73972602739726</v>
      </c>
      <c r="G38" s="80">
        <v>1</v>
      </c>
      <c r="H38" s="81">
        <v>0.3424657534246575</v>
      </c>
    </row>
    <row r="39" spans="1:8" ht="12.75">
      <c r="A39" s="80" t="s">
        <v>61</v>
      </c>
      <c r="B39" s="80">
        <v>90</v>
      </c>
      <c r="C39" s="81">
        <v>16.18705035971223</v>
      </c>
      <c r="D39" s="80">
        <v>92</v>
      </c>
      <c r="E39" s="80">
        <v>0</v>
      </c>
      <c r="F39" s="81">
        <v>0</v>
      </c>
      <c r="G39" s="80">
        <v>0</v>
      </c>
      <c r="H39" s="81">
        <v>0</v>
      </c>
    </row>
    <row r="40" spans="1:8" ht="12.75">
      <c r="A40" s="80" t="s">
        <v>63</v>
      </c>
      <c r="B40" s="80">
        <v>59</v>
      </c>
      <c r="C40" s="81">
        <v>14.898989898989898</v>
      </c>
      <c r="D40" s="80">
        <v>59</v>
      </c>
      <c r="E40" s="80">
        <v>0</v>
      </c>
      <c r="F40" s="81">
        <v>0</v>
      </c>
      <c r="G40" s="80">
        <v>0</v>
      </c>
      <c r="H40" s="81">
        <v>0</v>
      </c>
    </row>
    <row r="41" spans="1:8" ht="12.75">
      <c r="A41" s="80" t="s">
        <v>64</v>
      </c>
      <c r="B41" s="80">
        <v>96</v>
      </c>
      <c r="C41" s="81">
        <v>13.793103448275861</v>
      </c>
      <c r="D41" s="80">
        <v>96</v>
      </c>
      <c r="E41" s="80">
        <v>2</v>
      </c>
      <c r="F41" s="81">
        <v>2.083333333333333</v>
      </c>
      <c r="G41" s="80">
        <v>0</v>
      </c>
      <c r="H41" s="81">
        <v>0</v>
      </c>
    </row>
    <row r="42" spans="1:8" ht="12.75">
      <c r="A42" s="80" t="s">
        <v>65</v>
      </c>
      <c r="B42" s="80">
        <v>106</v>
      </c>
      <c r="C42" s="81">
        <v>12.42672919109027</v>
      </c>
      <c r="D42" s="80">
        <v>107</v>
      </c>
      <c r="E42" s="80">
        <v>2</v>
      </c>
      <c r="F42" s="81">
        <v>1.8691588785046727</v>
      </c>
      <c r="G42" s="80">
        <v>0</v>
      </c>
      <c r="H42" s="81">
        <v>0</v>
      </c>
    </row>
    <row r="43" spans="1:8" ht="12.75">
      <c r="A43" s="80" t="s">
        <v>66</v>
      </c>
      <c r="B43" s="80">
        <v>869</v>
      </c>
      <c r="C43" s="81">
        <v>22.36808236808237</v>
      </c>
      <c r="D43" s="80">
        <v>860</v>
      </c>
      <c r="E43" s="80">
        <v>13</v>
      </c>
      <c r="F43" s="81">
        <v>1.5116279069767442</v>
      </c>
      <c r="G43" s="80">
        <v>0</v>
      </c>
      <c r="H43" s="81">
        <v>0</v>
      </c>
    </row>
    <row r="44" spans="1:8" ht="12.75">
      <c r="A44" s="80" t="s">
        <v>67</v>
      </c>
      <c r="B44" s="80">
        <v>302</v>
      </c>
      <c r="C44" s="81">
        <v>15.647668393782382</v>
      </c>
      <c r="D44" s="80">
        <v>303</v>
      </c>
      <c r="E44" s="80">
        <v>4</v>
      </c>
      <c r="F44" s="81">
        <v>1.3201320132013201</v>
      </c>
      <c r="G44" s="80">
        <v>1</v>
      </c>
      <c r="H44" s="81">
        <v>0.33003300330033003</v>
      </c>
    </row>
    <row r="45" spans="1:8" ht="12.75">
      <c r="A45" s="80" t="s">
        <v>68</v>
      </c>
      <c r="B45" s="80">
        <v>198</v>
      </c>
      <c r="C45" s="81">
        <v>18.23204419889503</v>
      </c>
      <c r="D45" s="80">
        <v>201</v>
      </c>
      <c r="E45" s="80">
        <v>1</v>
      </c>
      <c r="F45" s="81">
        <v>0.4975124378109453</v>
      </c>
      <c r="G45" s="80">
        <v>0</v>
      </c>
      <c r="H45" s="81">
        <v>0</v>
      </c>
    </row>
    <row r="46" spans="1:8" ht="12.75">
      <c r="A46" s="80" t="s">
        <v>70</v>
      </c>
      <c r="B46" s="80">
        <v>118</v>
      </c>
      <c r="C46" s="81">
        <v>18.294573643410853</v>
      </c>
      <c r="D46" s="80">
        <v>117</v>
      </c>
      <c r="E46" s="80">
        <v>2</v>
      </c>
      <c r="F46" s="81">
        <v>1.7094017094017095</v>
      </c>
      <c r="G46" s="80">
        <v>0</v>
      </c>
      <c r="H46" s="81">
        <v>0</v>
      </c>
    </row>
    <row r="47" spans="1:8" ht="12.75">
      <c r="A47" s="80" t="s">
        <v>62</v>
      </c>
      <c r="B47" s="80">
        <v>17</v>
      </c>
      <c r="C47" s="81">
        <v>13.821138211382115</v>
      </c>
      <c r="D47" s="80">
        <v>17</v>
      </c>
      <c r="E47" s="80">
        <v>0</v>
      </c>
      <c r="F47" s="81">
        <v>0</v>
      </c>
      <c r="G47" s="80">
        <v>0</v>
      </c>
      <c r="H47" s="81">
        <v>0</v>
      </c>
    </row>
    <row r="48" spans="1:8" ht="12.75">
      <c r="A48" s="80" t="s">
        <v>69</v>
      </c>
      <c r="B48" s="80">
        <v>134</v>
      </c>
      <c r="C48" s="81">
        <v>19.30835734870317</v>
      </c>
      <c r="D48" s="80">
        <v>133</v>
      </c>
      <c r="E48" s="80">
        <v>0</v>
      </c>
      <c r="F48" s="81">
        <v>0</v>
      </c>
      <c r="G48" s="80">
        <v>0</v>
      </c>
      <c r="H48" s="81">
        <v>0</v>
      </c>
    </row>
    <row r="49" spans="1:8" ht="12.75">
      <c r="A49" s="80" t="s">
        <v>71</v>
      </c>
      <c r="B49" s="80">
        <v>178</v>
      </c>
      <c r="C49" s="81">
        <v>17.676266137040713</v>
      </c>
      <c r="D49" s="80">
        <v>176</v>
      </c>
      <c r="E49" s="80">
        <v>0</v>
      </c>
      <c r="F49" s="81">
        <v>0</v>
      </c>
      <c r="G49" s="80">
        <v>0</v>
      </c>
      <c r="H49" s="81">
        <v>0</v>
      </c>
    </row>
    <row r="50" spans="1:8" ht="12.75">
      <c r="A50" s="80" t="s">
        <v>72</v>
      </c>
      <c r="B50" s="80">
        <v>474</v>
      </c>
      <c r="C50" s="81">
        <v>15.37463509568602</v>
      </c>
      <c r="D50" s="80">
        <v>472</v>
      </c>
      <c r="E50" s="80">
        <v>7</v>
      </c>
      <c r="F50" s="81">
        <v>1.4830508474576272</v>
      </c>
      <c r="G50" s="80">
        <v>1</v>
      </c>
      <c r="H50" s="81">
        <v>0.211864406779661</v>
      </c>
    </row>
    <row r="51" spans="1:8" ht="12.75">
      <c r="A51" s="80" t="s">
        <v>73</v>
      </c>
      <c r="B51" s="80">
        <v>133</v>
      </c>
      <c r="C51" s="81">
        <v>26.027397260273972</v>
      </c>
      <c r="D51" s="80">
        <v>130</v>
      </c>
      <c r="E51" s="80">
        <v>1</v>
      </c>
      <c r="F51" s="81">
        <v>0.7692307692307693</v>
      </c>
      <c r="G51" s="80">
        <v>0</v>
      </c>
      <c r="H51" s="81">
        <v>0</v>
      </c>
    </row>
    <row r="52" spans="1:8" ht="12.75">
      <c r="A52" s="80" t="s">
        <v>74</v>
      </c>
      <c r="B52" s="80">
        <v>1186</v>
      </c>
      <c r="C52" s="81">
        <v>24.15478615071283</v>
      </c>
      <c r="D52" s="80">
        <v>1180</v>
      </c>
      <c r="E52" s="80">
        <v>6</v>
      </c>
      <c r="F52" s="81">
        <v>0.5084745762711864</v>
      </c>
      <c r="G52" s="80">
        <v>0</v>
      </c>
      <c r="H52" s="81">
        <v>0</v>
      </c>
    </row>
    <row r="53" spans="1:8" ht="12.75">
      <c r="A53" s="80" t="s">
        <v>75</v>
      </c>
      <c r="B53" s="80">
        <v>169</v>
      </c>
      <c r="C53" s="81">
        <v>10.137972405518896</v>
      </c>
      <c r="D53" s="80">
        <v>170</v>
      </c>
      <c r="E53" s="80">
        <v>2</v>
      </c>
      <c r="F53" s="81">
        <v>1.1764705882352942</v>
      </c>
      <c r="G53" s="80">
        <v>1</v>
      </c>
      <c r="H53" s="81">
        <v>0.5882352941176471</v>
      </c>
    </row>
    <row r="54" spans="1:8" ht="12.75">
      <c r="A54" s="80" t="s">
        <v>76</v>
      </c>
      <c r="B54" s="80">
        <v>19</v>
      </c>
      <c r="C54" s="81">
        <v>14.615384615384617</v>
      </c>
      <c r="D54" s="80">
        <v>19</v>
      </c>
      <c r="E54" s="80">
        <v>0</v>
      </c>
      <c r="F54" s="81">
        <v>0</v>
      </c>
      <c r="G54" s="80">
        <v>0</v>
      </c>
      <c r="H54" s="81">
        <v>0</v>
      </c>
    </row>
    <row r="55" spans="1:8" ht="12.75">
      <c r="A55" s="80" t="s">
        <v>77</v>
      </c>
      <c r="B55" s="80">
        <v>137</v>
      </c>
      <c r="C55" s="81">
        <v>4.953000723065799</v>
      </c>
      <c r="D55" s="80">
        <v>137</v>
      </c>
      <c r="E55" s="80">
        <v>2</v>
      </c>
      <c r="F55" s="81">
        <v>1.4598540145985401</v>
      </c>
      <c r="G55" s="80">
        <v>0</v>
      </c>
      <c r="H55" s="81">
        <v>0</v>
      </c>
    </row>
    <row r="56" spans="1:8" ht="12.75">
      <c r="A56" s="80" t="s">
        <v>78</v>
      </c>
      <c r="B56" s="80">
        <v>9</v>
      </c>
      <c r="C56" s="81">
        <v>5.202312138728324</v>
      </c>
      <c r="D56" s="80">
        <v>9</v>
      </c>
      <c r="E56" s="80">
        <v>1</v>
      </c>
      <c r="F56" s="81">
        <v>11.11111111111111</v>
      </c>
      <c r="G56" s="80">
        <v>0</v>
      </c>
      <c r="H56" s="81">
        <v>0</v>
      </c>
    </row>
    <row r="57" spans="1:8" ht="12.75">
      <c r="A57" s="80" t="s">
        <v>79</v>
      </c>
      <c r="B57" s="80">
        <v>116</v>
      </c>
      <c r="C57" s="81">
        <v>13.302752293577983</v>
      </c>
      <c r="D57" s="80">
        <v>113</v>
      </c>
      <c r="E57" s="80">
        <v>0</v>
      </c>
      <c r="F57" s="81">
        <v>0</v>
      </c>
      <c r="G57" s="80">
        <v>0</v>
      </c>
      <c r="H57" s="81">
        <v>0</v>
      </c>
    </row>
    <row r="58" spans="1:8" ht="12.75">
      <c r="A58" s="80" t="s">
        <v>80</v>
      </c>
      <c r="B58" s="80">
        <v>277</v>
      </c>
      <c r="C58" s="81">
        <v>5.305497031220073</v>
      </c>
      <c r="D58" s="80">
        <v>277</v>
      </c>
      <c r="E58" s="80">
        <v>3</v>
      </c>
      <c r="F58" s="81">
        <v>1.083032490974729</v>
      </c>
      <c r="G58" s="80">
        <v>1</v>
      </c>
      <c r="H58" s="81">
        <v>0.36101083032490977</v>
      </c>
    </row>
    <row r="59" spans="1:8" ht="12.75">
      <c r="A59" s="80" t="s">
        <v>81</v>
      </c>
      <c r="B59" s="80">
        <v>160</v>
      </c>
      <c r="C59" s="81">
        <v>20.460358056265985</v>
      </c>
      <c r="D59" s="80">
        <v>158</v>
      </c>
      <c r="E59" s="80">
        <v>3</v>
      </c>
      <c r="F59" s="81">
        <v>1.89873417721519</v>
      </c>
      <c r="G59" s="80">
        <v>1</v>
      </c>
      <c r="H59" s="81">
        <v>0.6329113924050633</v>
      </c>
    </row>
    <row r="60" spans="1:8" ht="12.75">
      <c r="A60" s="80" t="s">
        <v>82</v>
      </c>
      <c r="B60" s="80">
        <v>844</v>
      </c>
      <c r="C60" s="81">
        <v>22.002085505735142</v>
      </c>
      <c r="D60" s="80">
        <v>821</v>
      </c>
      <c r="E60" s="80">
        <v>2</v>
      </c>
      <c r="F60" s="81">
        <v>0.24360535931790497</v>
      </c>
      <c r="G60" s="80">
        <v>1</v>
      </c>
      <c r="H60" s="81">
        <v>0.12180267965895249</v>
      </c>
    </row>
    <row r="61" spans="1:8" ht="12.75">
      <c r="A61" s="80" t="s">
        <v>83</v>
      </c>
      <c r="B61" s="80">
        <v>152</v>
      </c>
      <c r="C61" s="81">
        <v>9.67536600891152</v>
      </c>
      <c r="D61" s="80">
        <v>150</v>
      </c>
      <c r="E61" s="80">
        <v>2</v>
      </c>
      <c r="F61" s="81">
        <v>1.3333333333333335</v>
      </c>
      <c r="G61" s="80">
        <v>0</v>
      </c>
      <c r="H61" s="81">
        <v>0</v>
      </c>
    </row>
    <row r="62" spans="1:8" ht="12.75">
      <c r="A62" s="80" t="s">
        <v>84</v>
      </c>
      <c r="B62" s="80">
        <v>66</v>
      </c>
      <c r="C62" s="81">
        <v>12.815533980582524</v>
      </c>
      <c r="D62" s="80">
        <v>65</v>
      </c>
      <c r="E62" s="80">
        <v>0</v>
      </c>
      <c r="F62" s="81">
        <v>0</v>
      </c>
      <c r="G62" s="80">
        <v>0</v>
      </c>
      <c r="H62" s="81">
        <v>0</v>
      </c>
    </row>
    <row r="63" spans="1:8" ht="12.75">
      <c r="A63" s="80" t="s">
        <v>85</v>
      </c>
      <c r="B63" s="80">
        <v>825</v>
      </c>
      <c r="C63" s="81">
        <v>22.448979591836736</v>
      </c>
      <c r="D63" s="80">
        <v>826</v>
      </c>
      <c r="E63" s="80">
        <v>13</v>
      </c>
      <c r="F63" s="81">
        <v>1.573849878934625</v>
      </c>
      <c r="G63" s="80">
        <v>3</v>
      </c>
      <c r="H63" s="81">
        <v>0.36319612590799033</v>
      </c>
    </row>
    <row r="64" spans="1:8" ht="12.75">
      <c r="A64" s="80" t="s">
        <v>86</v>
      </c>
      <c r="B64" s="80">
        <v>16</v>
      </c>
      <c r="C64" s="81">
        <v>12.307692307692308</v>
      </c>
      <c r="D64" s="80">
        <v>16</v>
      </c>
      <c r="E64" s="80">
        <v>0</v>
      </c>
      <c r="F64" s="81">
        <v>0</v>
      </c>
      <c r="G64" s="80">
        <v>0</v>
      </c>
      <c r="H64" s="81">
        <v>0</v>
      </c>
    </row>
    <row r="65" spans="1:8" ht="12.75">
      <c r="A65" s="80" t="s">
        <v>87</v>
      </c>
      <c r="B65" s="80">
        <v>6082</v>
      </c>
      <c r="C65" s="81">
        <v>50.123619581341686</v>
      </c>
      <c r="D65" s="80">
        <v>6195</v>
      </c>
      <c r="E65" s="80">
        <v>267</v>
      </c>
      <c r="F65" s="81">
        <v>4.309927360774819</v>
      </c>
      <c r="G65" s="80">
        <v>39</v>
      </c>
      <c r="H65" s="81">
        <v>0.6295399515738499</v>
      </c>
    </row>
    <row r="66" spans="1:8" ht="12.75">
      <c r="A66" s="80" t="s">
        <v>88</v>
      </c>
      <c r="B66" s="80">
        <v>6</v>
      </c>
      <c r="C66" s="81">
        <v>4.477611940298507</v>
      </c>
      <c r="D66" s="80">
        <v>6</v>
      </c>
      <c r="E66" s="80">
        <v>0</v>
      </c>
      <c r="F66" s="81">
        <v>0</v>
      </c>
      <c r="G66" s="80">
        <v>0</v>
      </c>
      <c r="H66" s="81">
        <v>0</v>
      </c>
    </row>
    <row r="67" spans="1:8" ht="12.75">
      <c r="A67" s="80" t="s">
        <v>89</v>
      </c>
      <c r="B67" s="80">
        <v>25</v>
      </c>
      <c r="C67" s="81">
        <v>6.830601092896176</v>
      </c>
      <c r="D67" s="80">
        <v>25</v>
      </c>
      <c r="E67" s="80">
        <v>1</v>
      </c>
      <c r="F67" s="81">
        <v>4</v>
      </c>
      <c r="G67" s="80">
        <v>0</v>
      </c>
      <c r="H67" s="81">
        <v>0</v>
      </c>
    </row>
    <row r="68" spans="1:8" ht="12.75">
      <c r="A68" s="80" t="s">
        <v>90</v>
      </c>
      <c r="B68" s="80">
        <v>46</v>
      </c>
      <c r="C68" s="81">
        <v>4.956896551724138</v>
      </c>
      <c r="D68" s="80">
        <v>48</v>
      </c>
      <c r="E68" s="80">
        <v>2</v>
      </c>
      <c r="F68" s="81">
        <v>4.166666666666666</v>
      </c>
      <c r="G68" s="80">
        <v>0</v>
      </c>
      <c r="H68" s="81">
        <v>0</v>
      </c>
    </row>
    <row r="69" spans="1:8" ht="12.75">
      <c r="A69" s="80" t="s">
        <v>91</v>
      </c>
      <c r="B69" s="80">
        <v>17</v>
      </c>
      <c r="C69" s="81">
        <v>7.906976744186046</v>
      </c>
      <c r="D69" s="80">
        <v>17</v>
      </c>
      <c r="E69" s="80">
        <v>0</v>
      </c>
      <c r="F69" s="81">
        <v>0</v>
      </c>
      <c r="G69" s="80">
        <v>0</v>
      </c>
      <c r="H69" s="81">
        <v>0</v>
      </c>
    </row>
    <row r="70" spans="1:8" ht="12.75">
      <c r="A70" s="80" t="s">
        <v>92</v>
      </c>
      <c r="B70" s="80">
        <v>466</v>
      </c>
      <c r="C70" s="81">
        <v>37.85540211210398</v>
      </c>
      <c r="D70" s="80">
        <v>456</v>
      </c>
      <c r="E70" s="80">
        <v>10</v>
      </c>
      <c r="F70" s="81">
        <v>2.1929824561403506</v>
      </c>
      <c r="G70" s="80">
        <v>2</v>
      </c>
      <c r="H70" s="81">
        <v>0.43859649122807015</v>
      </c>
    </row>
    <row r="71" spans="1:8" ht="12.75">
      <c r="A71" s="80" t="s">
        <v>93</v>
      </c>
      <c r="B71" s="80">
        <v>102</v>
      </c>
      <c r="C71" s="81">
        <v>18.579234972677597</v>
      </c>
      <c r="D71" s="80">
        <v>102</v>
      </c>
      <c r="E71" s="80">
        <v>0</v>
      </c>
      <c r="F71" s="81">
        <v>0</v>
      </c>
      <c r="G71" s="80">
        <v>0</v>
      </c>
      <c r="H71" s="81">
        <v>0</v>
      </c>
    </row>
    <row r="72" spans="1:8" ht="12.75">
      <c r="A72" s="80" t="s">
        <v>94</v>
      </c>
      <c r="B72" s="80">
        <v>61</v>
      </c>
      <c r="C72" s="81">
        <v>11.010830324909747</v>
      </c>
      <c r="D72" s="80">
        <v>59</v>
      </c>
      <c r="E72" s="80">
        <v>0</v>
      </c>
      <c r="F72" s="81">
        <v>0</v>
      </c>
      <c r="G72" s="80">
        <v>0</v>
      </c>
      <c r="H72" s="81">
        <v>0</v>
      </c>
    </row>
    <row r="73" spans="1:8" ht="12.75">
      <c r="A73" s="80" t="s">
        <v>95</v>
      </c>
      <c r="B73" s="80">
        <v>174</v>
      </c>
      <c r="C73" s="81">
        <v>15.466666666666667</v>
      </c>
      <c r="D73" s="80">
        <v>174</v>
      </c>
      <c r="E73" s="80">
        <v>2</v>
      </c>
      <c r="F73" s="81">
        <v>1.1494252873563218</v>
      </c>
      <c r="G73" s="80">
        <v>0</v>
      </c>
      <c r="H73" s="81">
        <v>0</v>
      </c>
    </row>
    <row r="74" spans="1:8" ht="12.75">
      <c r="A74" s="80" t="s">
        <v>96</v>
      </c>
      <c r="B74" s="80">
        <v>33</v>
      </c>
      <c r="C74" s="81">
        <v>10.749185667752444</v>
      </c>
      <c r="D74" s="80">
        <v>34</v>
      </c>
      <c r="E74" s="80">
        <v>0</v>
      </c>
      <c r="F74" s="81">
        <v>0</v>
      </c>
      <c r="G74" s="80">
        <v>0</v>
      </c>
      <c r="H74" s="81">
        <v>0</v>
      </c>
    </row>
    <row r="75" spans="1:8" ht="12.75">
      <c r="A75" s="80" t="s">
        <v>97</v>
      </c>
      <c r="B75" s="80">
        <v>41</v>
      </c>
      <c r="C75" s="81">
        <v>7.869481765834934</v>
      </c>
      <c r="D75" s="80">
        <v>41</v>
      </c>
      <c r="E75" s="80">
        <v>0</v>
      </c>
      <c r="F75" s="81">
        <v>0</v>
      </c>
      <c r="G75" s="80">
        <v>0</v>
      </c>
      <c r="H75" s="81">
        <v>0</v>
      </c>
    </row>
    <row r="76" spans="1:8" ht="12.75">
      <c r="A76" s="80" t="s">
        <v>98</v>
      </c>
      <c r="B76" s="80">
        <v>35</v>
      </c>
      <c r="C76" s="81">
        <v>29.166666666666668</v>
      </c>
      <c r="D76" s="80">
        <v>34</v>
      </c>
      <c r="E76" s="80">
        <v>1</v>
      </c>
      <c r="F76" s="81">
        <v>2.941176470588235</v>
      </c>
      <c r="G76" s="80">
        <v>0</v>
      </c>
      <c r="H76" s="81">
        <v>0</v>
      </c>
    </row>
    <row r="77" spans="1:8" ht="12.75">
      <c r="A77" s="80" t="s">
        <v>99</v>
      </c>
      <c r="B77" s="80">
        <v>218</v>
      </c>
      <c r="C77" s="81">
        <v>14.49468085106383</v>
      </c>
      <c r="D77" s="80">
        <v>219</v>
      </c>
      <c r="E77" s="80">
        <v>1</v>
      </c>
      <c r="F77" s="81">
        <v>0.45662100456621</v>
      </c>
      <c r="G77" s="80">
        <v>0</v>
      </c>
      <c r="H77" s="81">
        <v>0</v>
      </c>
    </row>
    <row r="78" spans="1:8" ht="12.75">
      <c r="A78" s="80" t="s">
        <v>100</v>
      </c>
      <c r="B78" s="80">
        <v>573</v>
      </c>
      <c r="C78" s="81">
        <v>13.877452167595058</v>
      </c>
      <c r="D78" s="80">
        <v>576</v>
      </c>
      <c r="E78" s="80">
        <v>14</v>
      </c>
      <c r="F78" s="81">
        <v>2.430555555555556</v>
      </c>
      <c r="G78" s="80">
        <v>2</v>
      </c>
      <c r="H78" s="81">
        <v>0.3472222222222222</v>
      </c>
    </row>
    <row r="79" spans="1:8" ht="12.75">
      <c r="A79" s="80" t="s">
        <v>101</v>
      </c>
      <c r="B79" s="80">
        <v>79</v>
      </c>
      <c r="C79" s="81">
        <v>10.675675675675675</v>
      </c>
      <c r="D79" s="80">
        <v>77</v>
      </c>
      <c r="E79" s="80">
        <v>1</v>
      </c>
      <c r="F79" s="81">
        <v>1.2987012987012987</v>
      </c>
      <c r="G79" s="80">
        <v>0</v>
      </c>
      <c r="H79" s="81">
        <v>0</v>
      </c>
    </row>
    <row r="80" spans="1:8" ht="12.75">
      <c r="A80" s="80" t="s">
        <v>102</v>
      </c>
      <c r="B80" s="80">
        <v>28</v>
      </c>
      <c r="C80" s="81">
        <v>5.785123966942149</v>
      </c>
      <c r="D80" s="80">
        <v>28</v>
      </c>
      <c r="E80" s="80">
        <v>1</v>
      </c>
      <c r="F80" s="81">
        <v>3.571428571428571</v>
      </c>
      <c r="G80" s="80">
        <v>0</v>
      </c>
      <c r="H80" s="81">
        <v>0</v>
      </c>
    </row>
    <row r="81" spans="1:8" ht="12.75">
      <c r="A81" s="80" t="s">
        <v>103</v>
      </c>
      <c r="B81" s="80">
        <v>1788</v>
      </c>
      <c r="C81" s="81">
        <v>35.910825466961235</v>
      </c>
      <c r="D81" s="80">
        <v>1787</v>
      </c>
      <c r="E81" s="80">
        <v>73</v>
      </c>
      <c r="F81" s="81">
        <v>4.08505875769446</v>
      </c>
      <c r="G81" s="80">
        <v>6</v>
      </c>
      <c r="H81" s="81">
        <v>0.33575825405707893</v>
      </c>
    </row>
    <row r="82" spans="1:8" ht="12.75">
      <c r="A82" s="80" t="s">
        <v>104</v>
      </c>
      <c r="B82" s="80">
        <v>84</v>
      </c>
      <c r="C82" s="81">
        <v>19.35483870967742</v>
      </c>
      <c r="D82" s="80">
        <v>84</v>
      </c>
      <c r="E82" s="80">
        <v>3</v>
      </c>
      <c r="F82" s="81">
        <v>3.571428571428571</v>
      </c>
      <c r="G82" s="80">
        <v>0</v>
      </c>
      <c r="H82" s="81">
        <v>0</v>
      </c>
    </row>
    <row r="83" spans="1:8" ht="12.75">
      <c r="A83" s="80" t="s">
        <v>105</v>
      </c>
      <c r="B83" s="80">
        <v>53</v>
      </c>
      <c r="C83" s="81">
        <v>18.027210884353742</v>
      </c>
      <c r="D83" s="80">
        <v>52</v>
      </c>
      <c r="E83" s="80">
        <v>1</v>
      </c>
      <c r="F83" s="81">
        <v>1.9230769230769231</v>
      </c>
      <c r="G83" s="80">
        <v>0</v>
      </c>
      <c r="H83" s="81">
        <v>0</v>
      </c>
    </row>
    <row r="84" spans="1:8" ht="12.75">
      <c r="A84" s="80" t="s">
        <v>106</v>
      </c>
      <c r="B84" s="80">
        <v>838</v>
      </c>
      <c r="C84" s="81">
        <v>25.165165165165167</v>
      </c>
      <c r="D84" s="80">
        <v>838</v>
      </c>
      <c r="E84" s="80">
        <v>4</v>
      </c>
      <c r="F84" s="81">
        <v>0.47732696897374705</v>
      </c>
      <c r="G84" s="80">
        <v>1</v>
      </c>
      <c r="H84" s="81">
        <v>0.11933174224343676</v>
      </c>
    </row>
    <row r="85" spans="1:8" ht="12.75">
      <c r="A85" s="80" t="s">
        <v>107</v>
      </c>
      <c r="B85" s="80">
        <v>719</v>
      </c>
      <c r="C85" s="81">
        <v>19.17844758602294</v>
      </c>
      <c r="D85" s="80">
        <v>716</v>
      </c>
      <c r="E85" s="80">
        <v>4</v>
      </c>
      <c r="F85" s="81">
        <v>0.5586592178770949</v>
      </c>
      <c r="G85" s="80">
        <v>1</v>
      </c>
      <c r="H85" s="81">
        <v>0.13966480446927373</v>
      </c>
    </row>
    <row r="86" spans="1:8" ht="12.75">
      <c r="A86" s="80" t="s">
        <v>108</v>
      </c>
      <c r="B86" s="80">
        <v>353</v>
      </c>
      <c r="C86" s="81">
        <v>19.920993227990973</v>
      </c>
      <c r="D86" s="80">
        <v>351</v>
      </c>
      <c r="E86" s="80">
        <v>1</v>
      </c>
      <c r="F86" s="81">
        <v>0.2849002849002849</v>
      </c>
      <c r="G86" s="80">
        <v>0</v>
      </c>
      <c r="H86" s="81">
        <v>0</v>
      </c>
    </row>
    <row r="87" spans="1:8" ht="12.75">
      <c r="A87" s="80" t="s">
        <v>109</v>
      </c>
      <c r="B87" s="80">
        <v>273</v>
      </c>
      <c r="C87" s="81">
        <v>21.54696132596685</v>
      </c>
      <c r="D87" s="80">
        <v>273</v>
      </c>
      <c r="E87" s="80">
        <v>0</v>
      </c>
      <c r="F87" s="81">
        <v>0</v>
      </c>
      <c r="G87" s="80">
        <v>0</v>
      </c>
      <c r="H87" s="81">
        <v>0</v>
      </c>
    </row>
    <row r="88" spans="1:8" ht="12.75">
      <c r="A88" s="80" t="s">
        <v>110</v>
      </c>
      <c r="B88" s="80">
        <v>12</v>
      </c>
      <c r="C88" s="81">
        <v>7.643312101910828</v>
      </c>
      <c r="D88" s="80">
        <v>12</v>
      </c>
      <c r="E88" s="80">
        <v>0</v>
      </c>
      <c r="F88" s="81">
        <v>0</v>
      </c>
      <c r="G88" s="80">
        <v>0</v>
      </c>
      <c r="H88" s="81">
        <v>0</v>
      </c>
    </row>
    <row r="89" spans="1:8" ht="12.75">
      <c r="A89" s="80" t="s">
        <v>111</v>
      </c>
      <c r="B89" s="80">
        <v>485</v>
      </c>
      <c r="C89" s="81">
        <v>18.70420362514462</v>
      </c>
      <c r="D89" s="80">
        <v>482</v>
      </c>
      <c r="E89" s="80">
        <v>11</v>
      </c>
      <c r="F89" s="81">
        <v>2.2821576763485476</v>
      </c>
      <c r="G89" s="80">
        <v>2</v>
      </c>
      <c r="H89" s="81">
        <v>0.4149377593360996</v>
      </c>
    </row>
    <row r="90" spans="1:8" ht="12.75">
      <c r="A90" s="80" t="s">
        <v>112</v>
      </c>
      <c r="B90" s="80">
        <v>2486</v>
      </c>
      <c r="C90" s="81">
        <v>43.72911169744943</v>
      </c>
      <c r="D90" s="80">
        <v>2498</v>
      </c>
      <c r="E90" s="80">
        <v>64</v>
      </c>
      <c r="F90" s="81">
        <v>2.5620496397117694</v>
      </c>
      <c r="G90" s="80">
        <v>11</v>
      </c>
      <c r="H90" s="81">
        <v>0.4403522818254604</v>
      </c>
    </row>
    <row r="91" spans="1:8" ht="12.75">
      <c r="A91" s="80" t="s">
        <v>113</v>
      </c>
      <c r="B91" s="80">
        <v>333</v>
      </c>
      <c r="C91" s="81">
        <v>17.2182006204757</v>
      </c>
      <c r="D91" s="80">
        <v>335</v>
      </c>
      <c r="E91" s="80">
        <v>2</v>
      </c>
      <c r="F91" s="81">
        <v>0.5970149253731344</v>
      </c>
      <c r="G91" s="80">
        <v>1</v>
      </c>
      <c r="H91" s="81">
        <v>0.2985074626865672</v>
      </c>
    </row>
    <row r="92" spans="1:8" ht="12.75">
      <c r="A92" s="80" t="s">
        <v>114</v>
      </c>
      <c r="B92" s="80">
        <v>265</v>
      </c>
      <c r="C92" s="81">
        <v>19.673348181143282</v>
      </c>
      <c r="D92" s="80">
        <v>263</v>
      </c>
      <c r="E92" s="80">
        <v>0</v>
      </c>
      <c r="F92" s="81">
        <v>0</v>
      </c>
      <c r="G92" s="80">
        <v>0</v>
      </c>
      <c r="H92" s="81">
        <v>0</v>
      </c>
    </row>
    <row r="93" spans="1:8" ht="12.75">
      <c r="A93" s="80" t="s">
        <v>115</v>
      </c>
      <c r="B93" s="80">
        <v>47</v>
      </c>
      <c r="C93" s="81">
        <v>9.475806451612904</v>
      </c>
      <c r="D93" s="80">
        <v>46</v>
      </c>
      <c r="E93" s="80">
        <v>2</v>
      </c>
      <c r="F93" s="81">
        <v>4.3478260869565215</v>
      </c>
      <c r="G93" s="80">
        <v>0</v>
      </c>
      <c r="H93" s="81">
        <v>0</v>
      </c>
    </row>
    <row r="94" spans="1:8" ht="12.75">
      <c r="A94" s="80" t="s">
        <v>116</v>
      </c>
      <c r="B94" s="80">
        <v>4331</v>
      </c>
      <c r="C94" s="81">
        <v>41.52046783625731</v>
      </c>
      <c r="D94" s="80">
        <v>4360</v>
      </c>
      <c r="E94" s="80">
        <v>344</v>
      </c>
      <c r="F94" s="81">
        <v>7.889908256880735</v>
      </c>
      <c r="G94" s="80">
        <v>50</v>
      </c>
      <c r="H94" s="81">
        <v>1.146788990825688</v>
      </c>
    </row>
    <row r="95" spans="1:8" ht="12.75">
      <c r="A95" s="80" t="s">
        <v>118</v>
      </c>
      <c r="B95" s="80">
        <v>959</v>
      </c>
      <c r="C95" s="81">
        <v>47.14847590953786</v>
      </c>
      <c r="D95" s="80">
        <v>918</v>
      </c>
      <c r="E95" s="80">
        <v>13</v>
      </c>
      <c r="F95" s="81">
        <v>1.4161220043572984</v>
      </c>
      <c r="G95" s="80">
        <v>4</v>
      </c>
      <c r="H95" s="81">
        <v>0.4357298474945534</v>
      </c>
    </row>
    <row r="96" spans="1:8" ht="12.75">
      <c r="A96" s="80" t="s">
        <v>119</v>
      </c>
      <c r="B96" s="80">
        <v>281</v>
      </c>
      <c r="C96" s="81">
        <v>11.896697713801863</v>
      </c>
      <c r="D96" s="80">
        <v>279</v>
      </c>
      <c r="E96" s="80">
        <v>0</v>
      </c>
      <c r="F96" s="81">
        <v>0</v>
      </c>
      <c r="G96" s="80">
        <v>0</v>
      </c>
      <c r="H96" s="81">
        <v>0</v>
      </c>
    </row>
    <row r="97" spans="1:8" ht="12.75">
      <c r="A97" s="80" t="s">
        <v>117</v>
      </c>
      <c r="B97" s="80">
        <v>211</v>
      </c>
      <c r="C97" s="81">
        <v>11.265349706353444</v>
      </c>
      <c r="D97" s="80">
        <v>210</v>
      </c>
      <c r="E97" s="80">
        <v>0</v>
      </c>
      <c r="F97" s="81">
        <v>0</v>
      </c>
      <c r="G97" s="80">
        <v>0</v>
      </c>
      <c r="H97" s="81">
        <v>0</v>
      </c>
    </row>
    <row r="98" spans="1:8" ht="12.75">
      <c r="A98" s="80" t="s">
        <v>120</v>
      </c>
      <c r="B98" s="80">
        <v>481</v>
      </c>
      <c r="C98" s="81">
        <v>19.818706221672848</v>
      </c>
      <c r="D98" s="80">
        <v>478</v>
      </c>
      <c r="E98" s="80">
        <v>1</v>
      </c>
      <c r="F98" s="81">
        <v>0.20920502092050208</v>
      </c>
      <c r="G98" s="80">
        <v>0</v>
      </c>
      <c r="H98" s="81">
        <v>0</v>
      </c>
    </row>
    <row r="99" spans="1:8" ht="12.75">
      <c r="A99" s="80" t="s">
        <v>121</v>
      </c>
      <c r="B99" s="80">
        <v>7</v>
      </c>
      <c r="C99" s="81">
        <v>5.833333333333333</v>
      </c>
      <c r="D99" s="80">
        <v>7</v>
      </c>
      <c r="E99" s="80">
        <v>1</v>
      </c>
      <c r="F99" s="81">
        <v>14.285714285714285</v>
      </c>
      <c r="G99" s="80">
        <v>0</v>
      </c>
      <c r="H99" s="81">
        <v>0</v>
      </c>
    </row>
    <row r="100" spans="1:8" ht="12.75">
      <c r="A100" s="80" t="s">
        <v>122</v>
      </c>
      <c r="B100" s="80">
        <v>117</v>
      </c>
      <c r="C100" s="81">
        <v>10.512129380053908</v>
      </c>
      <c r="D100" s="80">
        <v>117</v>
      </c>
      <c r="E100" s="80">
        <v>1</v>
      </c>
      <c r="F100" s="81">
        <v>0.8547008547008548</v>
      </c>
      <c r="G100" s="80">
        <v>0</v>
      </c>
      <c r="H100" s="81">
        <v>0</v>
      </c>
    </row>
    <row r="101" spans="1:8" ht="12.75">
      <c r="A101" s="80" t="s">
        <v>123</v>
      </c>
      <c r="B101" s="80">
        <v>3</v>
      </c>
      <c r="C101" s="81">
        <v>1.3824884792626728</v>
      </c>
      <c r="D101" s="80">
        <v>3</v>
      </c>
      <c r="E101" s="80">
        <v>0</v>
      </c>
      <c r="F101" s="81">
        <v>0</v>
      </c>
      <c r="G101" s="80">
        <v>0</v>
      </c>
      <c r="H101" s="81">
        <v>0</v>
      </c>
    </row>
    <row r="102" spans="1:8" ht="12.75">
      <c r="A102" s="80" t="s">
        <v>124</v>
      </c>
      <c r="B102" s="80">
        <v>215</v>
      </c>
      <c r="C102" s="81">
        <v>14.116874589625738</v>
      </c>
      <c r="D102" s="80">
        <v>213</v>
      </c>
      <c r="E102" s="80">
        <v>1</v>
      </c>
      <c r="F102" s="81">
        <v>0.4694835680751174</v>
      </c>
      <c r="G102" s="80">
        <v>0</v>
      </c>
      <c r="H102" s="81">
        <v>0</v>
      </c>
    </row>
    <row r="103" spans="1:8" ht="12.75">
      <c r="A103" s="80" t="s">
        <v>125</v>
      </c>
      <c r="B103" s="80">
        <v>67</v>
      </c>
      <c r="C103" s="81">
        <v>19.25287356321839</v>
      </c>
      <c r="D103" s="80">
        <v>63</v>
      </c>
      <c r="E103" s="80">
        <v>0</v>
      </c>
      <c r="F103" s="81">
        <v>0</v>
      </c>
      <c r="G103" s="80">
        <v>0</v>
      </c>
      <c r="H103" s="81">
        <v>0</v>
      </c>
    </row>
    <row r="104" spans="1:8" ht="12.75">
      <c r="A104" s="80" t="s">
        <v>126</v>
      </c>
      <c r="B104" s="80">
        <v>2209</v>
      </c>
      <c r="C104" s="81">
        <v>32.74047724914777</v>
      </c>
      <c r="D104" s="80">
        <v>2154</v>
      </c>
      <c r="E104" s="80">
        <v>32</v>
      </c>
      <c r="F104" s="81">
        <v>1.4856081708449396</v>
      </c>
      <c r="G104" s="80">
        <v>8</v>
      </c>
      <c r="H104" s="81">
        <v>0.3714020427112349</v>
      </c>
    </row>
    <row r="105" spans="1:8" ht="12.75">
      <c r="A105" s="80" t="s">
        <v>127</v>
      </c>
      <c r="B105" s="80">
        <v>841</v>
      </c>
      <c r="C105" s="81">
        <v>29.950142450142454</v>
      </c>
      <c r="D105" s="80">
        <v>838</v>
      </c>
      <c r="E105" s="80">
        <v>37</v>
      </c>
      <c r="F105" s="81">
        <v>4.41527446300716</v>
      </c>
      <c r="G105" s="80">
        <v>3</v>
      </c>
      <c r="H105" s="81">
        <v>0.35799522673031026</v>
      </c>
    </row>
    <row r="106" spans="1:8" ht="12.75">
      <c r="A106" s="80" t="s">
        <v>128</v>
      </c>
      <c r="B106" s="80">
        <v>102</v>
      </c>
      <c r="C106" s="81">
        <v>19.653179190751445</v>
      </c>
      <c r="D106" s="80">
        <v>102</v>
      </c>
      <c r="E106" s="80">
        <v>1</v>
      </c>
      <c r="F106" s="81">
        <v>0.9803921568627451</v>
      </c>
      <c r="G106" s="80">
        <v>0</v>
      </c>
      <c r="H106" s="81">
        <v>0</v>
      </c>
    </row>
    <row r="107" spans="1:8" ht="12.75">
      <c r="A107" s="80" t="s">
        <v>129</v>
      </c>
      <c r="B107" s="80">
        <v>169</v>
      </c>
      <c r="C107" s="81">
        <v>23.24621733149931</v>
      </c>
      <c r="D107" s="80">
        <v>168</v>
      </c>
      <c r="E107" s="80">
        <v>2</v>
      </c>
      <c r="F107" s="81">
        <v>1.1904761904761905</v>
      </c>
      <c r="G107" s="80">
        <v>0</v>
      </c>
      <c r="H107" s="81">
        <v>0</v>
      </c>
    </row>
    <row r="108" spans="1:8" ht="12.75">
      <c r="A108" s="80" t="s">
        <v>130</v>
      </c>
      <c r="B108" s="80">
        <v>115</v>
      </c>
      <c r="C108" s="81">
        <v>12.352309344790548</v>
      </c>
      <c r="D108" s="80">
        <v>114</v>
      </c>
      <c r="E108" s="80">
        <v>2</v>
      </c>
      <c r="F108" s="81">
        <v>1.7543859649122806</v>
      </c>
      <c r="G108" s="80">
        <v>0</v>
      </c>
      <c r="H108" s="81">
        <v>0</v>
      </c>
    </row>
    <row r="109" spans="1:8" ht="12.75">
      <c r="A109" s="80" t="s">
        <v>131</v>
      </c>
      <c r="B109" s="80">
        <v>187</v>
      </c>
      <c r="C109" s="81">
        <v>23.52201257861635</v>
      </c>
      <c r="D109" s="80">
        <v>189</v>
      </c>
      <c r="E109" s="80">
        <v>2</v>
      </c>
      <c r="F109" s="81">
        <v>1.0582010582010581</v>
      </c>
      <c r="G109" s="80">
        <v>0</v>
      </c>
      <c r="H109" s="81">
        <v>0</v>
      </c>
    </row>
    <row r="110" spans="1:8" ht="12.75">
      <c r="A110" s="80" t="s">
        <v>132</v>
      </c>
      <c r="B110" s="80">
        <v>335</v>
      </c>
      <c r="C110" s="81">
        <v>28.954191875540193</v>
      </c>
      <c r="D110" s="80">
        <v>336</v>
      </c>
      <c r="E110" s="80">
        <v>11</v>
      </c>
      <c r="F110" s="81">
        <v>3.273809523809524</v>
      </c>
      <c r="G110" s="80">
        <v>2</v>
      </c>
      <c r="H110" s="81">
        <v>0.5952380952380952</v>
      </c>
    </row>
    <row r="111" spans="1:8" ht="12.75">
      <c r="A111" s="80" t="s">
        <v>133</v>
      </c>
      <c r="B111" s="80">
        <v>169</v>
      </c>
      <c r="C111" s="81">
        <v>16.32850241545894</v>
      </c>
      <c r="D111" s="80">
        <v>165</v>
      </c>
      <c r="E111" s="80">
        <v>1</v>
      </c>
      <c r="F111" s="81">
        <v>0.6060606060606061</v>
      </c>
      <c r="G111" s="80">
        <v>0</v>
      </c>
      <c r="H111" s="81">
        <v>0</v>
      </c>
    </row>
    <row r="112" spans="1:8" ht="12.75">
      <c r="A112" s="80" t="s">
        <v>134</v>
      </c>
      <c r="B112" s="80">
        <v>146</v>
      </c>
      <c r="C112" s="81">
        <v>16.572077185017026</v>
      </c>
      <c r="D112" s="80">
        <v>143</v>
      </c>
      <c r="E112" s="80">
        <v>1</v>
      </c>
      <c r="F112" s="81">
        <v>0.6993006993006993</v>
      </c>
      <c r="G112" s="80">
        <v>1</v>
      </c>
      <c r="H112" s="81">
        <v>0.6993006993006993</v>
      </c>
    </row>
    <row r="113" spans="1:8" ht="12.75">
      <c r="A113" s="80" t="s">
        <v>135</v>
      </c>
      <c r="B113" s="80">
        <v>49</v>
      </c>
      <c r="C113" s="81">
        <v>17.689530685920577</v>
      </c>
      <c r="D113" s="80">
        <v>48</v>
      </c>
      <c r="E113" s="80">
        <v>0</v>
      </c>
      <c r="F113" s="81">
        <v>0</v>
      </c>
      <c r="G113" s="80">
        <v>0</v>
      </c>
      <c r="H113" s="81">
        <v>0</v>
      </c>
    </row>
    <row r="114" spans="1:8" ht="12.75">
      <c r="A114" s="80" t="s">
        <v>136</v>
      </c>
      <c r="B114" s="80">
        <v>140</v>
      </c>
      <c r="C114" s="81">
        <v>18.97018970189702</v>
      </c>
      <c r="D114" s="80">
        <v>141</v>
      </c>
      <c r="E114" s="80">
        <v>1</v>
      </c>
      <c r="F114" s="81">
        <v>0.7092198581560284</v>
      </c>
      <c r="G114" s="80">
        <v>0</v>
      </c>
      <c r="H114" s="81">
        <v>0</v>
      </c>
    </row>
    <row r="115" spans="1:8" ht="12.75">
      <c r="A115" s="80" t="s">
        <v>137</v>
      </c>
      <c r="B115" s="80">
        <v>50</v>
      </c>
      <c r="C115" s="81">
        <v>19.230769230769234</v>
      </c>
      <c r="D115" s="80">
        <v>50</v>
      </c>
      <c r="E115" s="80">
        <v>0</v>
      </c>
      <c r="F115" s="81">
        <v>0</v>
      </c>
      <c r="G115" s="80">
        <v>0</v>
      </c>
      <c r="H115" s="81">
        <v>0</v>
      </c>
    </row>
    <row r="116" spans="1:8" ht="12.75">
      <c r="A116" s="80" t="s">
        <v>138</v>
      </c>
      <c r="B116" s="80">
        <v>135</v>
      </c>
      <c r="C116" s="81">
        <v>20.27027027027027</v>
      </c>
      <c r="D116" s="80">
        <v>134</v>
      </c>
      <c r="E116" s="80">
        <v>0</v>
      </c>
      <c r="F116" s="81">
        <v>0</v>
      </c>
      <c r="G116" s="80">
        <v>0</v>
      </c>
      <c r="H116" s="81">
        <v>0</v>
      </c>
    </row>
    <row r="117" spans="1:8" ht="12.75">
      <c r="A117" s="80" t="s">
        <v>139</v>
      </c>
      <c r="B117" s="80">
        <v>179</v>
      </c>
      <c r="C117" s="81">
        <v>27.751937984496124</v>
      </c>
      <c r="D117" s="80">
        <v>171</v>
      </c>
      <c r="E117" s="80">
        <v>3</v>
      </c>
      <c r="F117" s="81">
        <v>1.7543859649122806</v>
      </c>
      <c r="G117" s="80">
        <v>0</v>
      </c>
      <c r="H117" s="81">
        <v>0</v>
      </c>
    </row>
    <row r="118" spans="1:8" ht="12.75">
      <c r="A118" s="80" t="s">
        <v>140</v>
      </c>
      <c r="B118" s="80">
        <v>117</v>
      </c>
      <c r="C118" s="81">
        <v>16.595744680851062</v>
      </c>
      <c r="D118" s="80">
        <v>117</v>
      </c>
      <c r="E118" s="80">
        <v>0</v>
      </c>
      <c r="F118" s="81">
        <v>0</v>
      </c>
      <c r="G118" s="80">
        <v>0</v>
      </c>
      <c r="H118" s="81">
        <v>0</v>
      </c>
    </row>
    <row r="119" spans="1:8" ht="12.75">
      <c r="A119" s="80" t="s">
        <v>141</v>
      </c>
      <c r="B119" s="80">
        <v>345</v>
      </c>
      <c r="C119" s="81">
        <v>14.64346349745331</v>
      </c>
      <c r="D119" s="80">
        <v>343</v>
      </c>
      <c r="E119" s="80">
        <v>1</v>
      </c>
      <c r="F119" s="81">
        <v>0.2915451895043732</v>
      </c>
      <c r="G119" s="80">
        <v>0</v>
      </c>
      <c r="H119" s="81">
        <v>0</v>
      </c>
    </row>
    <row r="120" spans="1:8" ht="12.75">
      <c r="A120" s="80" t="s">
        <v>142</v>
      </c>
      <c r="B120" s="80">
        <v>107</v>
      </c>
      <c r="C120" s="81">
        <v>9.692028985507246</v>
      </c>
      <c r="D120" s="80">
        <v>106</v>
      </c>
      <c r="E120" s="80">
        <v>0</v>
      </c>
      <c r="F120" s="81">
        <v>0</v>
      </c>
      <c r="G120" s="80">
        <v>0</v>
      </c>
      <c r="H120" s="81">
        <v>0</v>
      </c>
    </row>
    <row r="121" spans="1:8" ht="12.75">
      <c r="A121" s="80" t="s">
        <v>143</v>
      </c>
      <c r="B121" s="80">
        <v>21</v>
      </c>
      <c r="C121" s="81">
        <v>16.93548387096774</v>
      </c>
      <c r="D121" s="80">
        <v>20</v>
      </c>
      <c r="E121" s="80">
        <v>0</v>
      </c>
      <c r="F121" s="81">
        <v>0</v>
      </c>
      <c r="G121" s="80">
        <v>0</v>
      </c>
      <c r="H121" s="81">
        <v>0</v>
      </c>
    </row>
    <row r="122" spans="1:8" ht="12.75">
      <c r="A122" s="80" t="s">
        <v>144</v>
      </c>
      <c r="B122" s="80">
        <v>50</v>
      </c>
      <c r="C122" s="81">
        <v>15.822784810126583</v>
      </c>
      <c r="D122" s="80">
        <v>52</v>
      </c>
      <c r="E122" s="80">
        <v>1</v>
      </c>
      <c r="F122" s="81">
        <v>1.9230769230769231</v>
      </c>
      <c r="G122" s="80">
        <v>0</v>
      </c>
      <c r="H122" s="81">
        <v>0</v>
      </c>
    </row>
    <row r="123" spans="1:8" ht="12.75">
      <c r="A123" s="80" t="s">
        <v>145</v>
      </c>
      <c r="B123" s="80">
        <v>18</v>
      </c>
      <c r="C123" s="81">
        <v>9.782608695652174</v>
      </c>
      <c r="D123" s="80">
        <v>17</v>
      </c>
      <c r="E123" s="80">
        <v>0</v>
      </c>
      <c r="F123" s="81">
        <v>0</v>
      </c>
      <c r="G123" s="80">
        <v>0</v>
      </c>
      <c r="H123" s="81">
        <v>0</v>
      </c>
    </row>
    <row r="124" spans="1:8" ht="12.75">
      <c r="A124" s="80" t="s">
        <v>146</v>
      </c>
      <c r="B124" s="80">
        <v>2</v>
      </c>
      <c r="C124" s="81">
        <v>1.4598540145985401</v>
      </c>
      <c r="D124" s="80">
        <v>1</v>
      </c>
      <c r="E124" s="80">
        <v>0</v>
      </c>
      <c r="F124" s="81">
        <v>0</v>
      </c>
      <c r="G124" s="80">
        <v>0</v>
      </c>
      <c r="H124" s="81">
        <v>0</v>
      </c>
    </row>
    <row r="125" spans="1:8" ht="12.75">
      <c r="A125" s="80" t="s">
        <v>147</v>
      </c>
      <c r="B125" s="80">
        <v>308</v>
      </c>
      <c r="C125" s="81">
        <v>27.898550724637683</v>
      </c>
      <c r="D125" s="80">
        <v>301</v>
      </c>
      <c r="E125" s="80">
        <v>2</v>
      </c>
      <c r="F125" s="81">
        <v>0.6644518272425249</v>
      </c>
      <c r="G125" s="80">
        <v>0</v>
      </c>
      <c r="H125" s="81">
        <v>0</v>
      </c>
    </row>
    <row r="126" spans="1:8" ht="12.75">
      <c r="A126" s="80" t="s">
        <v>148</v>
      </c>
      <c r="B126" s="80">
        <v>19</v>
      </c>
      <c r="C126" s="81">
        <v>12.337662337662337</v>
      </c>
      <c r="D126" s="80">
        <v>18</v>
      </c>
      <c r="E126" s="80">
        <v>0</v>
      </c>
      <c r="F126" s="81">
        <v>0</v>
      </c>
      <c r="G126" s="80">
        <v>0</v>
      </c>
      <c r="H126" s="81">
        <v>0</v>
      </c>
    </row>
    <row r="127" spans="1:8" ht="12.75">
      <c r="A127" s="80" t="s">
        <v>149</v>
      </c>
      <c r="B127" s="80">
        <v>681</v>
      </c>
      <c r="C127" s="81">
        <v>24.17465388711395</v>
      </c>
      <c r="D127" s="80">
        <v>679</v>
      </c>
      <c r="E127" s="80">
        <v>9</v>
      </c>
      <c r="F127" s="81">
        <v>1.3254786450662739</v>
      </c>
      <c r="G127" s="80">
        <v>1</v>
      </c>
      <c r="H127" s="81">
        <v>0.14727540500736377</v>
      </c>
    </row>
    <row r="128" spans="1:8" ht="12.75">
      <c r="A128" s="80" t="s">
        <v>150</v>
      </c>
      <c r="B128" s="80">
        <v>42</v>
      </c>
      <c r="C128" s="81">
        <v>14.093959731543624</v>
      </c>
      <c r="D128" s="80">
        <v>42</v>
      </c>
      <c r="E128" s="80">
        <v>0</v>
      </c>
      <c r="F128" s="81">
        <v>0</v>
      </c>
      <c r="G128" s="80">
        <v>0</v>
      </c>
      <c r="H128" s="81">
        <v>0</v>
      </c>
    </row>
    <row r="129" spans="1:8" ht="12.75">
      <c r="A129" s="80" t="s">
        <v>151</v>
      </c>
      <c r="B129" s="80">
        <v>193</v>
      </c>
      <c r="C129" s="81">
        <v>9.442270058708415</v>
      </c>
      <c r="D129" s="80">
        <v>193</v>
      </c>
      <c r="E129" s="80">
        <v>1</v>
      </c>
      <c r="F129" s="81">
        <v>0.5181347150259068</v>
      </c>
      <c r="G129" s="80">
        <v>1</v>
      </c>
      <c r="H129" s="81">
        <v>0.5181347150259068</v>
      </c>
    </row>
    <row r="130" spans="1:8" ht="12.75">
      <c r="A130" s="80" t="s">
        <v>152</v>
      </c>
      <c r="B130" s="80">
        <v>76</v>
      </c>
      <c r="C130" s="81">
        <v>13.595706618962433</v>
      </c>
      <c r="D130" s="80">
        <v>76</v>
      </c>
      <c r="E130" s="80">
        <v>0</v>
      </c>
      <c r="F130" s="81">
        <v>0</v>
      </c>
      <c r="G130" s="80">
        <v>0</v>
      </c>
      <c r="H130" s="81">
        <v>0</v>
      </c>
    </row>
    <row r="131" spans="1:8" ht="12.75">
      <c r="A131" s="80" t="s">
        <v>155</v>
      </c>
      <c r="B131" s="80">
        <v>250</v>
      </c>
      <c r="C131" s="81">
        <v>12.893243940175347</v>
      </c>
      <c r="D131" s="80">
        <v>250</v>
      </c>
      <c r="E131" s="80">
        <v>2</v>
      </c>
      <c r="F131" s="81">
        <v>0.8</v>
      </c>
      <c r="G131" s="80">
        <v>0</v>
      </c>
      <c r="H131" s="81">
        <v>0</v>
      </c>
    </row>
    <row r="132" spans="1:8" ht="12.75">
      <c r="A132" s="80" t="s">
        <v>153</v>
      </c>
      <c r="B132" s="80">
        <v>241</v>
      </c>
      <c r="C132" s="81">
        <v>19.96685998342999</v>
      </c>
      <c r="D132" s="80">
        <v>240</v>
      </c>
      <c r="E132" s="80">
        <v>0</v>
      </c>
      <c r="F132" s="81">
        <v>0</v>
      </c>
      <c r="G132" s="80">
        <v>0</v>
      </c>
      <c r="H132" s="81">
        <v>0</v>
      </c>
    </row>
    <row r="133" spans="1:8" ht="12.75">
      <c r="A133" s="80" t="s">
        <v>154</v>
      </c>
      <c r="B133" s="80">
        <v>430</v>
      </c>
      <c r="C133" s="81">
        <v>15.003489183531055</v>
      </c>
      <c r="D133" s="80">
        <v>426</v>
      </c>
      <c r="E133" s="80">
        <v>3</v>
      </c>
      <c r="F133" s="81">
        <v>0.7042253521126761</v>
      </c>
      <c r="G133" s="80">
        <v>0</v>
      </c>
      <c r="H133" s="81">
        <v>0</v>
      </c>
    </row>
    <row r="134" spans="1:8" ht="12.75">
      <c r="A134" s="80" t="s">
        <v>156</v>
      </c>
      <c r="B134" s="80">
        <v>44</v>
      </c>
      <c r="C134" s="81">
        <v>23.783783783783786</v>
      </c>
      <c r="D134" s="80">
        <v>44</v>
      </c>
      <c r="E134" s="80">
        <v>1</v>
      </c>
      <c r="F134" s="81">
        <v>2.272727272727273</v>
      </c>
      <c r="G134" s="80">
        <v>0</v>
      </c>
      <c r="H134" s="81">
        <v>0</v>
      </c>
    </row>
    <row r="135" spans="1:8" ht="12.75">
      <c r="A135" s="80" t="s">
        <v>157</v>
      </c>
      <c r="B135" s="80">
        <v>121</v>
      </c>
      <c r="C135" s="81">
        <v>13.656884875846501</v>
      </c>
      <c r="D135" s="80">
        <v>122</v>
      </c>
      <c r="E135" s="80">
        <v>4</v>
      </c>
      <c r="F135" s="81">
        <v>3.278688524590164</v>
      </c>
      <c r="G135" s="80">
        <v>0</v>
      </c>
      <c r="H135" s="81">
        <v>0</v>
      </c>
    </row>
    <row r="136" spans="1:8" ht="12.75">
      <c r="A136" s="80" t="s">
        <v>158</v>
      </c>
      <c r="B136" s="80">
        <v>2534</v>
      </c>
      <c r="C136" s="81">
        <v>26.267233336788635</v>
      </c>
      <c r="D136" s="80">
        <v>2524</v>
      </c>
      <c r="E136" s="80">
        <v>32</v>
      </c>
      <c r="F136" s="81">
        <v>1.2678288431061806</v>
      </c>
      <c r="G136" s="80">
        <v>8</v>
      </c>
      <c r="H136" s="81">
        <v>0.31695721077654515</v>
      </c>
    </row>
    <row r="137" spans="1:8" ht="12.75">
      <c r="A137" s="80" t="s">
        <v>159</v>
      </c>
      <c r="B137" s="80">
        <v>69</v>
      </c>
      <c r="C137" s="81">
        <v>24.125874125874127</v>
      </c>
      <c r="D137" s="80">
        <v>70</v>
      </c>
      <c r="E137" s="80">
        <v>0</v>
      </c>
      <c r="F137" s="81">
        <v>0</v>
      </c>
      <c r="G137" s="80">
        <v>0</v>
      </c>
      <c r="H137" s="81">
        <v>0</v>
      </c>
    </row>
    <row r="138" spans="1:8" ht="12.75">
      <c r="A138" s="80" t="s">
        <v>160</v>
      </c>
      <c r="B138" s="80">
        <v>268</v>
      </c>
      <c r="C138" s="81">
        <v>22.483221476510067</v>
      </c>
      <c r="D138" s="80">
        <v>262</v>
      </c>
      <c r="E138" s="80">
        <v>6</v>
      </c>
      <c r="F138" s="81">
        <v>2.2900763358778624</v>
      </c>
      <c r="G138" s="80">
        <v>0</v>
      </c>
      <c r="H138" s="81">
        <v>0</v>
      </c>
    </row>
    <row r="139" spans="1:8" ht="12.75">
      <c r="A139" s="80" t="s">
        <v>161</v>
      </c>
      <c r="B139" s="80">
        <v>961</v>
      </c>
      <c r="C139" s="81">
        <v>26.59839468585663</v>
      </c>
      <c r="D139" s="80">
        <v>958</v>
      </c>
      <c r="E139" s="80">
        <v>10</v>
      </c>
      <c r="F139" s="81">
        <v>1.0438413361169103</v>
      </c>
      <c r="G139" s="80">
        <v>1</v>
      </c>
      <c r="H139" s="81">
        <v>0.10438413361169101</v>
      </c>
    </row>
    <row r="140" spans="1:8" ht="12.75">
      <c r="A140" s="80" t="s">
        <v>162</v>
      </c>
      <c r="B140" s="80">
        <v>125</v>
      </c>
      <c r="C140" s="81">
        <v>14.269406392694064</v>
      </c>
      <c r="D140" s="80">
        <v>123</v>
      </c>
      <c r="E140" s="80">
        <v>0</v>
      </c>
      <c r="F140" s="81">
        <v>0</v>
      </c>
      <c r="G140" s="80">
        <v>0</v>
      </c>
      <c r="H140" s="81">
        <v>0</v>
      </c>
    </row>
    <row r="141" spans="1:8" ht="12.75">
      <c r="A141" s="80" t="s">
        <v>163</v>
      </c>
      <c r="B141" s="80">
        <v>90</v>
      </c>
      <c r="C141" s="81">
        <v>16.853932584269664</v>
      </c>
      <c r="D141" s="80">
        <v>92</v>
      </c>
      <c r="E141" s="80">
        <v>2</v>
      </c>
      <c r="F141" s="81">
        <v>2.1739130434782608</v>
      </c>
      <c r="G141" s="80">
        <v>0</v>
      </c>
      <c r="H141" s="81">
        <v>0</v>
      </c>
    </row>
    <row r="142" spans="1:8" ht="12.75">
      <c r="A142" s="80" t="s">
        <v>164</v>
      </c>
      <c r="B142" s="80">
        <v>101</v>
      </c>
      <c r="C142" s="81">
        <v>15.930599369085174</v>
      </c>
      <c r="D142" s="80">
        <v>98</v>
      </c>
      <c r="E142" s="80">
        <v>1</v>
      </c>
      <c r="F142" s="81">
        <v>1.0204081632653061</v>
      </c>
      <c r="G142" s="80">
        <v>0</v>
      </c>
      <c r="H142" s="81">
        <v>0</v>
      </c>
    </row>
    <row r="143" spans="1:8" ht="12.75">
      <c r="A143" s="80" t="s">
        <v>165</v>
      </c>
      <c r="B143" s="80">
        <v>181</v>
      </c>
      <c r="C143" s="81">
        <v>14.921681780708987</v>
      </c>
      <c r="D143" s="80">
        <v>179</v>
      </c>
      <c r="E143" s="80">
        <v>1</v>
      </c>
      <c r="F143" s="81">
        <v>0.5586592178770949</v>
      </c>
      <c r="G143" s="80">
        <v>0</v>
      </c>
      <c r="H143" s="81">
        <v>0</v>
      </c>
    </row>
    <row r="144" spans="1:8" ht="12.75">
      <c r="A144" s="80" t="s">
        <v>166</v>
      </c>
      <c r="B144" s="80">
        <v>198</v>
      </c>
      <c r="C144" s="81">
        <v>7.879029048945483</v>
      </c>
      <c r="D144" s="80">
        <v>201</v>
      </c>
      <c r="E144" s="80">
        <v>6</v>
      </c>
      <c r="F144" s="81">
        <v>2.9850746268656714</v>
      </c>
      <c r="G144" s="80">
        <v>2</v>
      </c>
      <c r="H144" s="81">
        <v>0.9950248756218906</v>
      </c>
    </row>
    <row r="145" spans="1:8" ht="12.75">
      <c r="A145" s="80" t="s">
        <v>167</v>
      </c>
      <c r="B145" s="80">
        <v>475</v>
      </c>
      <c r="C145" s="81">
        <v>16.67251667251667</v>
      </c>
      <c r="D145" s="80">
        <v>473</v>
      </c>
      <c r="E145" s="80">
        <v>0</v>
      </c>
      <c r="F145" s="81">
        <v>0</v>
      </c>
      <c r="G145" s="80">
        <v>0</v>
      </c>
      <c r="H145" s="81">
        <v>0</v>
      </c>
    </row>
    <row r="146" spans="1:8" ht="12.75">
      <c r="A146" s="80" t="s">
        <v>168</v>
      </c>
      <c r="B146" s="80">
        <v>8</v>
      </c>
      <c r="C146" s="81">
        <v>15.09433962264151</v>
      </c>
      <c r="D146" s="80">
        <v>8</v>
      </c>
      <c r="E146" s="80">
        <v>0</v>
      </c>
      <c r="F146" s="81">
        <v>0</v>
      </c>
      <c r="G146" s="80">
        <v>0</v>
      </c>
      <c r="H146" s="81">
        <v>0</v>
      </c>
    </row>
    <row r="147" spans="1:8" ht="12.75">
      <c r="A147" s="80" t="s">
        <v>169</v>
      </c>
      <c r="B147" s="80">
        <v>406</v>
      </c>
      <c r="C147" s="81">
        <v>19.623006283228612</v>
      </c>
      <c r="D147" s="80">
        <v>407</v>
      </c>
      <c r="E147" s="80">
        <v>8</v>
      </c>
      <c r="F147" s="81">
        <v>1.9656019656019657</v>
      </c>
      <c r="G147" s="80">
        <v>1</v>
      </c>
      <c r="H147" s="81">
        <v>0.2457002457002457</v>
      </c>
    </row>
    <row r="148" spans="1:8" ht="12.75">
      <c r="A148" s="80" t="s">
        <v>170</v>
      </c>
      <c r="B148" s="80">
        <v>59</v>
      </c>
      <c r="C148" s="81">
        <v>29.207920792079207</v>
      </c>
      <c r="D148" s="80">
        <v>57</v>
      </c>
      <c r="E148" s="80">
        <v>0</v>
      </c>
      <c r="F148" s="81">
        <v>0</v>
      </c>
      <c r="G148" s="80">
        <v>0</v>
      </c>
      <c r="H148" s="81">
        <v>0</v>
      </c>
    </row>
    <row r="149" spans="1:8" ht="12.75">
      <c r="A149" s="80" t="s">
        <v>171</v>
      </c>
      <c r="B149" s="80">
        <v>719</v>
      </c>
      <c r="C149" s="81">
        <v>22.356965174129353</v>
      </c>
      <c r="D149" s="80">
        <v>715</v>
      </c>
      <c r="E149" s="80">
        <v>7</v>
      </c>
      <c r="F149" s="81">
        <v>0.9790209790209791</v>
      </c>
      <c r="G149" s="80">
        <v>1</v>
      </c>
      <c r="H149" s="81">
        <v>0.13986013986013987</v>
      </c>
    </row>
    <row r="150" spans="1:8" ht="12.75">
      <c r="A150" s="80" t="s">
        <v>172</v>
      </c>
      <c r="B150" s="80">
        <v>4</v>
      </c>
      <c r="C150" s="81">
        <v>4.545454545454546</v>
      </c>
      <c r="D150" s="80">
        <v>4</v>
      </c>
      <c r="E150" s="80">
        <v>0</v>
      </c>
      <c r="F150" s="81">
        <v>0</v>
      </c>
      <c r="G150" s="80">
        <v>0</v>
      </c>
      <c r="H150" s="81">
        <v>0</v>
      </c>
    </row>
    <row r="151" spans="1:8" ht="12.75">
      <c r="A151" s="80" t="s">
        <v>173</v>
      </c>
      <c r="B151" s="80">
        <v>27</v>
      </c>
      <c r="C151" s="81">
        <v>14.210526315789473</v>
      </c>
      <c r="D151" s="80">
        <v>27</v>
      </c>
      <c r="E151" s="80">
        <v>0</v>
      </c>
      <c r="F151" s="81">
        <v>0</v>
      </c>
      <c r="G151" s="80">
        <v>0</v>
      </c>
      <c r="H151" s="81">
        <v>0</v>
      </c>
    </row>
    <row r="152" spans="1:8" ht="12.75">
      <c r="A152" s="80" t="s">
        <v>174</v>
      </c>
      <c r="B152" s="80">
        <v>4577</v>
      </c>
      <c r="C152" s="81">
        <v>46.775677056719466</v>
      </c>
      <c r="D152" s="80">
        <v>4478</v>
      </c>
      <c r="E152" s="80">
        <v>163</v>
      </c>
      <c r="F152" s="81">
        <v>3.6400178651183563</v>
      </c>
      <c r="G152" s="80">
        <v>34</v>
      </c>
      <c r="H152" s="81">
        <v>0.7592675301473872</v>
      </c>
    </row>
    <row r="153" spans="1:8" ht="12.75">
      <c r="A153" s="80" t="s">
        <v>175</v>
      </c>
      <c r="B153" s="80">
        <v>187</v>
      </c>
      <c r="C153" s="81">
        <v>16.01027397260274</v>
      </c>
      <c r="D153" s="80">
        <v>181</v>
      </c>
      <c r="E153" s="80">
        <v>2</v>
      </c>
      <c r="F153" s="81">
        <v>1.1049723756906076</v>
      </c>
      <c r="G153" s="80">
        <v>0</v>
      </c>
      <c r="H153" s="81">
        <v>0</v>
      </c>
    </row>
    <row r="154" spans="1:8" ht="12.75">
      <c r="A154" s="80" t="s">
        <v>176</v>
      </c>
      <c r="B154" s="80">
        <v>294</v>
      </c>
      <c r="C154" s="81">
        <v>18.75</v>
      </c>
      <c r="D154" s="80">
        <v>293</v>
      </c>
      <c r="E154" s="80">
        <v>1</v>
      </c>
      <c r="F154" s="81">
        <v>0.3412969283276451</v>
      </c>
      <c r="G154" s="80">
        <v>0</v>
      </c>
      <c r="H154" s="81">
        <v>0</v>
      </c>
    </row>
    <row r="155" spans="1:8" ht="12.75">
      <c r="A155" s="80" t="s">
        <v>178</v>
      </c>
      <c r="B155" s="80">
        <v>708</v>
      </c>
      <c r="C155" s="81">
        <v>16.149635036496353</v>
      </c>
      <c r="D155" s="80">
        <v>712</v>
      </c>
      <c r="E155" s="80">
        <v>13</v>
      </c>
      <c r="F155" s="81">
        <v>1.8258426966292134</v>
      </c>
      <c r="G155" s="80">
        <v>4</v>
      </c>
      <c r="H155" s="81">
        <v>0.5617977528089888</v>
      </c>
    </row>
    <row r="156" spans="1:8" ht="12.75">
      <c r="A156" s="80" t="s">
        <v>179</v>
      </c>
      <c r="B156" s="80">
        <v>1063</v>
      </c>
      <c r="C156" s="81">
        <v>27.28439425051335</v>
      </c>
      <c r="D156" s="80">
        <v>1062</v>
      </c>
      <c r="E156" s="80">
        <v>25</v>
      </c>
      <c r="F156" s="81">
        <v>2.354048964218456</v>
      </c>
      <c r="G156" s="80">
        <v>4</v>
      </c>
      <c r="H156" s="81">
        <v>0.3766478342749529</v>
      </c>
    </row>
    <row r="157" spans="1:8" ht="12.75">
      <c r="A157" s="80" t="s">
        <v>177</v>
      </c>
      <c r="B157" s="80">
        <v>110</v>
      </c>
      <c r="C157" s="81">
        <v>26.004728132387704</v>
      </c>
      <c r="D157" s="80">
        <v>108</v>
      </c>
      <c r="E157" s="80">
        <v>2</v>
      </c>
      <c r="F157" s="81">
        <v>1.8518518518518516</v>
      </c>
      <c r="G157" s="80">
        <v>0</v>
      </c>
      <c r="H157" s="81">
        <v>0</v>
      </c>
    </row>
    <row r="158" spans="1:8" ht="12.75">
      <c r="A158" s="80" t="s">
        <v>180</v>
      </c>
      <c r="B158" s="80">
        <v>218</v>
      </c>
      <c r="C158" s="81">
        <v>21.499013806706113</v>
      </c>
      <c r="D158" s="80">
        <v>216</v>
      </c>
      <c r="E158" s="80">
        <v>0</v>
      </c>
      <c r="F158" s="81">
        <v>0</v>
      </c>
      <c r="G158" s="80">
        <v>0</v>
      </c>
      <c r="H158" s="81">
        <v>0</v>
      </c>
    </row>
    <row r="159" spans="1:8" ht="12.75">
      <c r="A159" s="80" t="s">
        <v>181</v>
      </c>
      <c r="B159" s="80">
        <v>613</v>
      </c>
      <c r="C159" s="81">
        <v>25.627090301003346</v>
      </c>
      <c r="D159" s="80">
        <v>610</v>
      </c>
      <c r="E159" s="80">
        <v>2</v>
      </c>
      <c r="F159" s="81">
        <v>0.32786885245901637</v>
      </c>
      <c r="G159" s="80">
        <v>1</v>
      </c>
      <c r="H159" s="81">
        <v>0.16393442622950818</v>
      </c>
    </row>
    <row r="160" spans="1:8" ht="12.75">
      <c r="A160" s="80" t="s">
        <v>182</v>
      </c>
      <c r="B160" s="80">
        <v>176</v>
      </c>
      <c r="C160" s="81">
        <v>10.451306413301662</v>
      </c>
      <c r="D160" s="80">
        <v>176</v>
      </c>
      <c r="E160" s="80">
        <v>0</v>
      </c>
      <c r="F160" s="81">
        <v>0</v>
      </c>
      <c r="G160" s="80">
        <v>0</v>
      </c>
      <c r="H160" s="81">
        <v>0</v>
      </c>
    </row>
    <row r="161" spans="1:8" ht="12.75">
      <c r="A161" s="80" t="s">
        <v>183</v>
      </c>
      <c r="B161" s="80">
        <v>37</v>
      </c>
      <c r="C161" s="81">
        <v>10.541310541310542</v>
      </c>
      <c r="D161" s="80">
        <v>37</v>
      </c>
      <c r="E161" s="80">
        <v>0</v>
      </c>
      <c r="F161" s="81">
        <v>0</v>
      </c>
      <c r="G161" s="80">
        <v>0</v>
      </c>
      <c r="H161" s="81">
        <v>0</v>
      </c>
    </row>
    <row r="162" spans="1:8" ht="12.75">
      <c r="A162" s="80" t="s">
        <v>184</v>
      </c>
      <c r="B162" s="80">
        <v>385</v>
      </c>
      <c r="C162" s="81">
        <v>22.318840579710145</v>
      </c>
      <c r="D162" s="80">
        <v>385</v>
      </c>
      <c r="E162" s="80">
        <v>0</v>
      </c>
      <c r="F162" s="81">
        <v>0</v>
      </c>
      <c r="G162" s="80">
        <v>0</v>
      </c>
      <c r="H162" s="81">
        <v>0</v>
      </c>
    </row>
    <row r="163" spans="1:8" ht="12.75">
      <c r="A163" s="80" t="s">
        <v>185</v>
      </c>
      <c r="B163" s="80">
        <v>58</v>
      </c>
      <c r="C163" s="81">
        <v>7.934336525307797</v>
      </c>
      <c r="D163" s="80">
        <v>62</v>
      </c>
      <c r="E163" s="80">
        <v>8</v>
      </c>
      <c r="F163" s="81">
        <v>12.903225806451612</v>
      </c>
      <c r="G163" s="80">
        <v>1</v>
      </c>
      <c r="H163" s="81">
        <v>1.6129032258064515</v>
      </c>
    </row>
    <row r="164" spans="1:8" ht="12.75">
      <c r="A164" s="80" t="s">
        <v>186</v>
      </c>
      <c r="B164" s="80">
        <v>357</v>
      </c>
      <c r="C164" s="81">
        <v>20.135363790186126</v>
      </c>
      <c r="D164" s="80">
        <v>350</v>
      </c>
      <c r="E164" s="80">
        <v>8</v>
      </c>
      <c r="F164" s="81">
        <v>2.2857142857142856</v>
      </c>
      <c r="G164" s="80">
        <v>1</v>
      </c>
      <c r="H164" s="81">
        <v>0.2857142857142857</v>
      </c>
    </row>
    <row r="165" spans="1:8" ht="12.75">
      <c r="A165" s="80" t="s">
        <v>187</v>
      </c>
      <c r="B165" s="80">
        <v>346</v>
      </c>
      <c r="C165" s="81">
        <v>16.755447941888622</v>
      </c>
      <c r="D165" s="80">
        <v>348</v>
      </c>
      <c r="E165" s="80">
        <v>8</v>
      </c>
      <c r="F165" s="81">
        <v>2.2988505747126435</v>
      </c>
      <c r="G165" s="80">
        <v>1</v>
      </c>
      <c r="H165" s="81">
        <v>0.28735632183908044</v>
      </c>
    </row>
    <row r="166" spans="1:8" ht="12.75">
      <c r="A166" s="80" t="s">
        <v>188</v>
      </c>
      <c r="B166" s="80">
        <v>84</v>
      </c>
      <c r="C166" s="81">
        <v>9.97624703087886</v>
      </c>
      <c r="D166" s="80">
        <v>83</v>
      </c>
      <c r="E166" s="80">
        <v>1</v>
      </c>
      <c r="F166" s="81">
        <v>1.2048192771084338</v>
      </c>
      <c r="G166" s="80">
        <v>0</v>
      </c>
      <c r="H166" s="81">
        <v>0</v>
      </c>
    </row>
    <row r="167" spans="1:8" ht="12.75">
      <c r="A167" s="80" t="s">
        <v>189</v>
      </c>
      <c r="B167" s="80">
        <v>260</v>
      </c>
      <c r="C167" s="81">
        <v>21.812080536912752</v>
      </c>
      <c r="D167" s="80">
        <v>263</v>
      </c>
      <c r="E167" s="80">
        <v>1</v>
      </c>
      <c r="F167" s="81">
        <v>0.38022813688212925</v>
      </c>
      <c r="G167" s="80">
        <v>0</v>
      </c>
      <c r="H167" s="81">
        <v>0</v>
      </c>
    </row>
    <row r="168" spans="1:8" ht="12.75">
      <c r="A168" s="80" t="s">
        <v>190</v>
      </c>
      <c r="B168" s="80">
        <v>88</v>
      </c>
      <c r="C168" s="81">
        <v>13.836477987421384</v>
      </c>
      <c r="D168" s="80">
        <v>87</v>
      </c>
      <c r="E168" s="80">
        <v>2</v>
      </c>
      <c r="F168" s="81">
        <v>2.2988505747126435</v>
      </c>
      <c r="G168" s="80">
        <v>0</v>
      </c>
      <c r="H168" s="81">
        <v>0</v>
      </c>
    </row>
    <row r="169" spans="1:8" ht="12.75">
      <c r="A169" s="80" t="s">
        <v>191</v>
      </c>
      <c r="B169" s="80">
        <v>141</v>
      </c>
      <c r="C169" s="81">
        <v>21.013412816691503</v>
      </c>
      <c r="D169" s="80">
        <v>137</v>
      </c>
      <c r="E169" s="80">
        <v>3</v>
      </c>
      <c r="F169" s="81">
        <v>2.18978102189781</v>
      </c>
      <c r="G169" s="80">
        <v>0</v>
      </c>
      <c r="H169" s="81">
        <v>0</v>
      </c>
    </row>
    <row r="170" spans="1:8" ht="12.75">
      <c r="A170" s="80" t="s">
        <v>192</v>
      </c>
      <c r="B170" s="80">
        <v>118</v>
      </c>
      <c r="C170" s="81">
        <v>23.647294589178355</v>
      </c>
      <c r="D170" s="80">
        <v>118</v>
      </c>
      <c r="E170" s="80">
        <v>0</v>
      </c>
      <c r="F170" s="81">
        <v>0</v>
      </c>
      <c r="G170" s="80">
        <v>0</v>
      </c>
      <c r="H170" s="81">
        <v>0</v>
      </c>
    </row>
    <row r="174" spans="10:11" ht="12.75">
      <c r="J174" s="70"/>
      <c r="K174" s="72"/>
    </row>
    <row r="175" spans="10:11" ht="12.75">
      <c r="J175" s="70"/>
      <c r="K175" s="72"/>
    </row>
    <row r="176" spans="10:11" ht="12.75">
      <c r="J176" s="70"/>
      <c r="K176" s="72"/>
    </row>
    <row r="177" ht="12.75">
      <c r="K177" s="54"/>
    </row>
    <row r="178" ht="12.75">
      <c r="K178" s="54"/>
    </row>
    <row r="179" ht="12.75">
      <c r="K179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frostk</cp:lastModifiedBy>
  <cp:lastPrinted>2003-04-22T14:47:03Z</cp:lastPrinted>
  <dcterms:created xsi:type="dcterms:W3CDTF">2002-09-26T18:59:53Z</dcterms:created>
  <dcterms:modified xsi:type="dcterms:W3CDTF">2003-04-22T14:48:45Z</dcterms:modified>
  <cp:category/>
  <cp:version/>
  <cp:contentType/>
  <cp:contentStatus/>
</cp:coreProperties>
</file>